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D:\ACO-Gestion\01-Commercial\Emailing\3-Confinement\Cadeau_Excel_TDB_COVID\"/>
    </mc:Choice>
  </mc:AlternateContent>
  <xr:revisionPtr revIDLastSave="0" documentId="13_ncr:1_{06DCA02A-92F8-4744-96A2-2C6CCF1AA4D7}" xr6:coauthVersionLast="45" xr6:coauthVersionMax="45" xr10:uidLastSave="{00000000-0000-0000-0000-000000000000}"/>
  <workbookProtection workbookAlgorithmName="SHA-512" workbookHashValue="fHwC8ZbxLzx76l85C6GKXxzQATuK9qZFc/KYGagiRC+KOsqPCdciRe8mQyA2NEiab111+d72EP8T6Zo6fFCupw==" workbookSaltValue="W16rANwFDGNAeJGQQ4/nWA==" workbookSpinCount="100000" lockStructure="1"/>
  <bookViews>
    <workbookView xWindow="-120" yWindow="-120" windowWidth="29040" windowHeight="15840" xr2:uid="{00000000-000D-0000-FFFF-FFFF00000000}"/>
  </bookViews>
  <sheets>
    <sheet name="Tableau de bord" sheetId="2" r:id="rId1"/>
    <sheet name="Liste des données" sheetId="1" r:id="rId2"/>
    <sheet name="Notice" sheetId="4" r:id="rId3"/>
    <sheet name="Qui sommes-nous" sheetId="6" r:id="rId4"/>
    <sheet name="TCD" sheetId="5" state="hidden" r:id="rId5"/>
  </sheets>
  <definedNames>
    <definedName name="L_mois">T_mois[Mois]</definedName>
    <definedName name="Segment_Contrat1">#N/A</definedName>
    <definedName name="Segment_Genre1">#N/A</definedName>
    <definedName name="Segment_Statut1">#N/A</definedName>
    <definedName name="_xlnm.Print_Area" localSheetId="0">'Tableau de bord'!$B$2:$Y$37</definedName>
  </definedNames>
  <calcPr calcId="191029"/>
  <pivotCaches>
    <pivotCache cacheId="76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H28" i="5" l="1"/>
  <c r="AI28" i="5"/>
  <c r="AI29" i="5"/>
  <c r="AH33" i="5"/>
  <c r="AI33" i="5"/>
  <c r="AI34" i="5"/>
  <c r="O26" i="2"/>
  <c r="R26" i="2"/>
  <c r="O14" i="2"/>
  <c r="W14" i="2"/>
  <c r="M14" i="2"/>
  <c r="J14" i="2"/>
  <c r="R14" i="2"/>
  <c r="O10" i="2"/>
  <c r="R10" i="2"/>
  <c r="T14" i="2"/>
  <c r="AI9" i="5" l="1"/>
  <c r="AH9" i="5" s="1"/>
  <c r="AI15" i="5"/>
  <c r="AH15" i="5" s="1"/>
  <c r="T22" i="2"/>
  <c r="AH20" i="5"/>
  <c r="AI20" i="5" s="1"/>
  <c r="AH29" i="5"/>
  <c r="AH34" i="5"/>
</calcChain>
</file>

<file path=xl/sharedStrings.xml><?xml version="1.0" encoding="utf-8"?>
<sst xmlns="http://schemas.openxmlformats.org/spreadsheetml/2006/main" count="936" uniqueCount="306">
  <si>
    <t>www.ac-and-o.com</t>
  </si>
  <si>
    <t>06 73 73 37 12</t>
  </si>
  <si>
    <t>Cabinet de conseil RH</t>
  </si>
  <si>
    <t>Matricule</t>
  </si>
  <si>
    <t>Genre</t>
  </si>
  <si>
    <t>Contrat</t>
  </si>
  <si>
    <t>Statut</t>
  </si>
  <si>
    <t>F</t>
  </si>
  <si>
    <t>Ouvrier</t>
  </si>
  <si>
    <t>H</t>
  </si>
  <si>
    <t>Technicien</t>
  </si>
  <si>
    <t>GUICHARD</t>
  </si>
  <si>
    <t>AUFFRET</t>
  </si>
  <si>
    <t>Agent Maitrise</t>
  </si>
  <si>
    <t>GUILLEMIN</t>
  </si>
  <si>
    <t>FEUNTEUN</t>
  </si>
  <si>
    <t>DELACHAUX</t>
  </si>
  <si>
    <t>NICOLAS</t>
  </si>
  <si>
    <t>GHERMI</t>
  </si>
  <si>
    <t>CUVILLIER</t>
  </si>
  <si>
    <t>FRULEUX</t>
  </si>
  <si>
    <t>SCINBAK</t>
  </si>
  <si>
    <t>DESHAYES</t>
  </si>
  <si>
    <t>MARTINOT</t>
  </si>
  <si>
    <t>DE SAINT JEAN</t>
  </si>
  <si>
    <t>SOYER</t>
  </si>
  <si>
    <t>COHENDET</t>
  </si>
  <si>
    <t>CARA</t>
  </si>
  <si>
    <t>SOUMARI</t>
  </si>
  <si>
    <t>MICHEL</t>
  </si>
  <si>
    <t>WESTEEL</t>
  </si>
  <si>
    <t>BURES</t>
  </si>
  <si>
    <t>DUFRENOY</t>
  </si>
  <si>
    <t>LUGAND</t>
  </si>
  <si>
    <t>WATELLET</t>
  </si>
  <si>
    <t>PAILLOUX</t>
  </si>
  <si>
    <t>JAMMET</t>
  </si>
  <si>
    <t>DUMON</t>
  </si>
  <si>
    <t>DANG TRAN</t>
  </si>
  <si>
    <t>MACIN</t>
  </si>
  <si>
    <t>WALLA</t>
  </si>
  <si>
    <t>KAMOLERA</t>
  </si>
  <si>
    <t>CARIDADE</t>
  </si>
  <si>
    <t>PLAQUET</t>
  </si>
  <si>
    <t>DORSEMAINE</t>
  </si>
  <si>
    <t>HIRTZLER</t>
  </si>
  <si>
    <t>ZITOUNI</t>
  </si>
  <si>
    <t>CRIOU</t>
  </si>
  <si>
    <t>BERTRAND</t>
  </si>
  <si>
    <t>PINA GRANADO</t>
  </si>
  <si>
    <t>MORADEL</t>
  </si>
  <si>
    <t>NAIT MESSAOUD</t>
  </si>
  <si>
    <t>GAPAIX</t>
  </si>
  <si>
    <t>GHANNOU</t>
  </si>
  <si>
    <t>LE</t>
  </si>
  <si>
    <t>MAYELA</t>
  </si>
  <si>
    <t>NOEL</t>
  </si>
  <si>
    <t>BOUSQUET</t>
  </si>
  <si>
    <t>DELORME</t>
  </si>
  <si>
    <t>NEGRONI</t>
  </si>
  <si>
    <t>SAINT OMER</t>
  </si>
  <si>
    <t>MAWAWA</t>
  </si>
  <si>
    <t>JAUBOURG</t>
  </si>
  <si>
    <t>FANCHON</t>
  </si>
  <si>
    <t>KAKKAS</t>
  </si>
  <si>
    <t>RAMDANI</t>
  </si>
  <si>
    <t>DEGOVE</t>
  </si>
  <si>
    <t>RAMOS</t>
  </si>
  <si>
    <t>DELOUME</t>
  </si>
  <si>
    <t>ZEUDE</t>
  </si>
  <si>
    <t>LORENZO</t>
  </si>
  <si>
    <t>BELBOUAB</t>
  </si>
  <si>
    <t>DIABY</t>
  </si>
  <si>
    <t>GUYON</t>
  </si>
  <si>
    <t>MESSIOUI</t>
  </si>
  <si>
    <t>RETHORE</t>
  </si>
  <si>
    <t>AYME</t>
  </si>
  <si>
    <t>GUAIS</t>
  </si>
  <si>
    <t>ZAHI</t>
  </si>
  <si>
    <t>CHAKROUN</t>
  </si>
  <si>
    <t>RATANAVONG</t>
  </si>
  <si>
    <t>DAUBE</t>
  </si>
  <si>
    <t>BEN SALHA</t>
  </si>
  <si>
    <t>ASHRAF</t>
  </si>
  <si>
    <t>GERIN WIERING</t>
  </si>
  <si>
    <t>MARCHAL</t>
  </si>
  <si>
    <t>MAREGA</t>
  </si>
  <si>
    <t>CHARBIT</t>
  </si>
  <si>
    <t>DORNET</t>
  </si>
  <si>
    <t>DUVAL DONAS</t>
  </si>
  <si>
    <t>LUNION</t>
  </si>
  <si>
    <t>DELBECQ</t>
  </si>
  <si>
    <t>SAPIS</t>
  </si>
  <si>
    <t>NEEL</t>
  </si>
  <si>
    <t>THERY</t>
  </si>
  <si>
    <t>LAU</t>
  </si>
  <si>
    <t>DIABIRA</t>
  </si>
  <si>
    <t>BLOQUET</t>
  </si>
  <si>
    <t>DELAVEAU</t>
  </si>
  <si>
    <t>DJAMBO</t>
  </si>
  <si>
    <t>VIROLLE</t>
  </si>
  <si>
    <t>MESIERE</t>
  </si>
  <si>
    <t>GNANAPRABAHARANE</t>
  </si>
  <si>
    <t>DJEAPREGASSAME</t>
  </si>
  <si>
    <t>COUVE</t>
  </si>
  <si>
    <t>DELAHAIE</t>
  </si>
  <si>
    <t>HUILLIER</t>
  </si>
  <si>
    <t>ESGUN</t>
  </si>
  <si>
    <t>LUAMBA</t>
  </si>
  <si>
    <t>ZEMOUR</t>
  </si>
  <si>
    <t>SIFFLEUR</t>
  </si>
  <si>
    <t>SUISSA</t>
  </si>
  <si>
    <t>AGESILAS</t>
  </si>
  <si>
    <t>HENRIET</t>
  </si>
  <si>
    <t>CORTEZ</t>
  </si>
  <si>
    <t>DUBOIS</t>
  </si>
  <si>
    <t>ROYENS</t>
  </si>
  <si>
    <t>BOCHON</t>
  </si>
  <si>
    <t>VITAL</t>
  </si>
  <si>
    <t>PRESLE</t>
  </si>
  <si>
    <t>MERLIN</t>
  </si>
  <si>
    <t>SARRASIN</t>
  </si>
  <si>
    <t>MOREL</t>
  </si>
  <si>
    <t>DUEYMES</t>
  </si>
  <si>
    <t>BATY</t>
  </si>
  <si>
    <t>TROUVEE</t>
  </si>
  <si>
    <t>BERHAL</t>
  </si>
  <si>
    <t>BENBRAHIM</t>
  </si>
  <si>
    <t>FOLLIN</t>
  </si>
  <si>
    <t>LENOIR</t>
  </si>
  <si>
    <t>PROVOST</t>
  </si>
  <si>
    <t>CUVELIER</t>
  </si>
  <si>
    <t>FERNANDES</t>
  </si>
  <si>
    <t>YILDIZ</t>
  </si>
  <si>
    <t>BASTIEN</t>
  </si>
  <si>
    <t>Alternance</t>
  </si>
  <si>
    <t>VASSANT</t>
  </si>
  <si>
    <t>ABICHOU</t>
  </si>
  <si>
    <t>KLIMCZAK</t>
  </si>
  <si>
    <t>NAVARRO</t>
  </si>
  <si>
    <t>LARGY</t>
  </si>
  <si>
    <t>COURCELLE</t>
  </si>
  <si>
    <t>TALHAS</t>
  </si>
  <si>
    <t>BOUCHAM</t>
  </si>
  <si>
    <t>COLONEAUX</t>
  </si>
  <si>
    <t>DE CARVALHO</t>
  </si>
  <si>
    <t>LEROY GUILLARD</t>
  </si>
  <si>
    <t>BARBOSA GONCALVES MAUGER</t>
  </si>
  <si>
    <t>BILLARD</t>
  </si>
  <si>
    <t>HOEN</t>
  </si>
  <si>
    <t>GAINAND</t>
  </si>
  <si>
    <t>SURENA</t>
  </si>
  <si>
    <t>GOMES</t>
  </si>
  <si>
    <t>SYNAEVE</t>
  </si>
  <si>
    <t>MOKWA LEMBELE</t>
  </si>
  <si>
    <t>TOLLET</t>
  </si>
  <si>
    <t>BA</t>
  </si>
  <si>
    <t>AFONSO</t>
  </si>
  <si>
    <t>AIT ABBAS</t>
  </si>
  <si>
    <t>DO</t>
  </si>
  <si>
    <t>DORVILMA</t>
  </si>
  <si>
    <t>HIPPOLYTE</t>
  </si>
  <si>
    <t>LEVEAU</t>
  </si>
  <si>
    <t>BENSANI</t>
  </si>
  <si>
    <t>BELLEROPHON</t>
  </si>
  <si>
    <t>PANJAMURTHY</t>
  </si>
  <si>
    <t>Cadre</t>
  </si>
  <si>
    <t>ROSAMONT</t>
  </si>
  <si>
    <t>CAILLE</t>
  </si>
  <si>
    <t>ADREIT</t>
  </si>
  <si>
    <t>GIL GONZALEZ</t>
  </si>
  <si>
    <t>DE SAINT PAUL</t>
  </si>
  <si>
    <t>BOULZAGUET</t>
  </si>
  <si>
    <t>REZZIK</t>
  </si>
  <si>
    <t>RODRIGUES</t>
  </si>
  <si>
    <t>DESSE</t>
  </si>
  <si>
    <t>VALLE</t>
  </si>
  <si>
    <t>ANDRE</t>
  </si>
  <si>
    <t>MASSANT</t>
  </si>
  <si>
    <t>PRUES</t>
  </si>
  <si>
    <t>CIMINELLI</t>
  </si>
  <si>
    <t>CATICHE</t>
  </si>
  <si>
    <t>TOUNI</t>
  </si>
  <si>
    <t>LE LAY</t>
  </si>
  <si>
    <t>MBAYE</t>
  </si>
  <si>
    <t>DELFOLIE</t>
  </si>
  <si>
    <t>BLANDIN</t>
  </si>
  <si>
    <t>LUIS</t>
  </si>
  <si>
    <t>ANNA</t>
  </si>
  <si>
    <t>PESTANA</t>
  </si>
  <si>
    <t>COULIBALY</t>
  </si>
  <si>
    <t>SAKHO</t>
  </si>
  <si>
    <t>BACHIR BEY</t>
  </si>
  <si>
    <t>BRUNET</t>
  </si>
  <si>
    <t>CHRISTIEN</t>
  </si>
  <si>
    <t>AUDEL</t>
  </si>
  <si>
    <t>TAN</t>
  </si>
  <si>
    <t>MALBERTI</t>
  </si>
  <si>
    <t>CORRAL</t>
  </si>
  <si>
    <t>MUZZATI</t>
  </si>
  <si>
    <t>FALEK</t>
  </si>
  <si>
    <t>GICQUERE</t>
  </si>
  <si>
    <t>EL BAZE</t>
  </si>
  <si>
    <t>MARIAYE</t>
  </si>
  <si>
    <t>MOURIN</t>
  </si>
  <si>
    <t>HUREAU</t>
  </si>
  <si>
    <t>PHILIPPE</t>
  </si>
  <si>
    <t>CHIREZ</t>
  </si>
  <si>
    <t>NABAL</t>
  </si>
  <si>
    <t>LUCHIER</t>
  </si>
  <si>
    <t>CDI</t>
  </si>
  <si>
    <t>CDD</t>
  </si>
  <si>
    <t>Direction</t>
  </si>
  <si>
    <t>Site</t>
  </si>
  <si>
    <t>Nom</t>
  </si>
  <si>
    <t>Nb jours 
télétravail</t>
  </si>
  <si>
    <t>Nb jours 
arrêt maladie</t>
  </si>
  <si>
    <t>FILTRES</t>
  </si>
  <si>
    <t>Étiquettes de lignes</t>
  </si>
  <si>
    <t>Total général</t>
  </si>
  <si>
    <t>Nombre de Matricule</t>
  </si>
  <si>
    <t>Nombre de jours cumulés</t>
  </si>
  <si>
    <t>Somme de Nb jours 
arrêt maladie</t>
  </si>
  <si>
    <t>Somme de Nb jours 
télétravail</t>
  </si>
  <si>
    <t>Nb de collaborateurs en chomage partiel</t>
  </si>
  <si>
    <t>Nb  de collaborateurs en arrêt maladie</t>
  </si>
  <si>
    <t>Nb de collaborateurs en télétravail</t>
  </si>
  <si>
    <t>Arrêt maladie</t>
  </si>
  <si>
    <t>Télétravail</t>
  </si>
  <si>
    <t>ETP</t>
  </si>
  <si>
    <t>(Plusieurs éléments)</t>
  </si>
  <si>
    <t>Nb jours 
activité partielle</t>
  </si>
  <si>
    <t>Nb moyen par ETP</t>
  </si>
  <si>
    <t>% salariés concernés</t>
  </si>
  <si>
    <t>Nombre de collaborateurs total NON FILTRE</t>
  </si>
  <si>
    <t>ETP NON FILTRE</t>
  </si>
  <si>
    <t>Nombre de collaborateurs total FILTRABLE</t>
  </si>
  <si>
    <t>ETP FILTRABLE</t>
  </si>
  <si>
    <t>Activité partielle</t>
  </si>
  <si>
    <t>jours</t>
  </si>
  <si>
    <t>Somme de Nb jours 
activité partielle</t>
  </si>
  <si>
    <t>%</t>
  </si>
  <si>
    <t>Collab</t>
  </si>
  <si>
    <t>Concernés</t>
  </si>
  <si>
    <t>Non concernés</t>
  </si>
  <si>
    <t>moyenne jours par ETP</t>
  </si>
  <si>
    <t>% salariés</t>
  </si>
  <si>
    <t>Arrêts maladie</t>
  </si>
  <si>
    <t>Calculs pour le TDB</t>
  </si>
  <si>
    <t>€</t>
  </si>
  <si>
    <r>
      <rPr>
        <b/>
        <sz val="12"/>
        <color theme="0"/>
        <rFont val="Calibri"/>
        <family val="2"/>
        <scheme val="minor"/>
      </rPr>
      <t xml:space="preserve"> </t>
    </r>
    <r>
      <rPr>
        <b/>
        <sz val="12"/>
        <color theme="0" tint="-0.14999847407452621"/>
        <rFont val="Calibri"/>
        <family val="2"/>
        <scheme val="minor"/>
      </rPr>
      <t>--- --- --- --- --- --- ---</t>
    </r>
    <r>
      <rPr>
        <b/>
        <sz val="12"/>
        <color theme="0" tint="-0.249977111117893"/>
        <rFont val="Calibri"/>
        <family val="2"/>
        <scheme val="minor"/>
      </rPr>
      <t xml:space="preserve">
 </t>
    </r>
    <r>
      <rPr>
        <sz val="12"/>
        <color theme="0" tint="-0.249977111117893"/>
        <rFont val="Calibri"/>
        <family val="2"/>
        <scheme val="minor"/>
      </rPr>
      <t>Déduction sur salaire</t>
    </r>
  </si>
  <si>
    <r>
      <rPr>
        <b/>
        <sz val="12"/>
        <color theme="0" tint="-0.14999847407452621"/>
        <rFont val="Calibri"/>
        <family val="2"/>
        <scheme val="minor"/>
      </rPr>
      <t xml:space="preserve"> --- --- --- --- --- --- --- --- --- --- ---</t>
    </r>
    <r>
      <rPr>
        <b/>
        <sz val="12"/>
        <color theme="0" tint="-0.249977111117893"/>
        <rFont val="Calibri"/>
        <family val="2"/>
        <scheme val="minor"/>
      </rPr>
      <t xml:space="preserve">
</t>
    </r>
    <r>
      <rPr>
        <sz val="12"/>
        <color theme="0" tint="-0.249977111117893"/>
        <rFont val="Calibri"/>
        <family val="2"/>
        <scheme val="minor"/>
      </rPr>
      <t>Indemnité versée par l'employeur</t>
    </r>
  </si>
  <si>
    <t>Mois</t>
  </si>
  <si>
    <t>Données globales de l'entreprise :</t>
  </si>
  <si>
    <t>soit en moyenne</t>
  </si>
  <si>
    <t>collaborateurs, soit</t>
  </si>
  <si>
    <t>Données sur le périmètre filtré :</t>
  </si>
  <si>
    <t>salariés concernés</t>
  </si>
  <si>
    <t>Zone filtrée</t>
  </si>
  <si>
    <t>Zone non-filtrée</t>
  </si>
  <si>
    <t>Nb de collaborateurs en télétravail Non FILTREE</t>
  </si>
  <si>
    <t>Nb  de jours en arrêt maladie NON FILTREE</t>
  </si>
  <si>
    <t>contact@ac-and-o.com</t>
  </si>
  <si>
    <t>www.linkedin.com/company/ac&amp;o</t>
  </si>
  <si>
    <t>Situation comparée N-1</t>
  </si>
  <si>
    <r>
      <rPr>
        <b/>
        <sz val="14"/>
        <rFont val="Wide Latin"/>
        <family val="1"/>
      </rPr>
      <t>•</t>
    </r>
    <r>
      <rPr>
        <b/>
        <sz val="14"/>
        <rFont val="Calibri"/>
        <family val="2"/>
        <scheme val="minor"/>
      </rPr>
      <t>Formations Excel avancé pour les RH</t>
    </r>
  </si>
  <si>
    <r>
      <rPr>
        <b/>
        <sz val="14"/>
        <rFont val="Wide Latin"/>
        <family val="1"/>
      </rPr>
      <t>•</t>
    </r>
    <r>
      <rPr>
        <b/>
        <sz val="14"/>
        <rFont val="Calibri"/>
        <family val="2"/>
        <scheme val="minor"/>
      </rPr>
      <t>Conseils sur la mesure de l'impact RH du COVID - 19</t>
    </r>
  </si>
  <si>
    <r>
      <rPr>
        <b/>
        <sz val="14"/>
        <rFont val="Wide Latin"/>
        <family val="1"/>
      </rPr>
      <t>•</t>
    </r>
    <r>
      <rPr>
        <b/>
        <sz val="14"/>
        <rFont val="Calibri"/>
        <family val="2"/>
        <scheme val="minor"/>
      </rPr>
      <t>Accompagnement Excel sur vos fichiers</t>
    </r>
    <r>
      <rPr>
        <b/>
        <sz val="14"/>
        <rFont val="Calibri"/>
        <family val="1"/>
        <scheme val="minor"/>
      </rPr>
      <t xml:space="preserve"> </t>
    </r>
  </si>
  <si>
    <r>
      <rPr>
        <b/>
        <sz val="14"/>
        <rFont val="Wide Latin"/>
        <family val="1"/>
      </rPr>
      <t>•</t>
    </r>
    <r>
      <rPr>
        <b/>
        <sz val="14"/>
        <rFont val="Calibri"/>
        <family val="2"/>
        <scheme val="minor"/>
      </rPr>
      <t xml:space="preserve">Bilan Social Individuel : </t>
    </r>
  </si>
  <si>
    <t>Etape 1</t>
  </si>
  <si>
    <t>Etape 2</t>
  </si>
  <si>
    <t>Etape 4</t>
  </si>
  <si>
    <t>Etape 5</t>
  </si>
  <si>
    <t xml:space="preserve">C'est prêt ! </t>
  </si>
  <si>
    <t>Tableau de bord créé par :</t>
  </si>
  <si>
    <t>Taux de travail</t>
  </si>
  <si>
    <r>
      <rPr>
        <b/>
        <sz val="12"/>
        <color theme="0" tint="-0.14999847407452621"/>
        <rFont val="Calibri"/>
        <family val="2"/>
        <scheme val="minor"/>
      </rPr>
      <t xml:space="preserve"> --- Activité partielle  --- </t>
    </r>
    <r>
      <rPr>
        <b/>
        <sz val="12"/>
        <color theme="0" tint="-0.249977111117893"/>
        <rFont val="Calibri"/>
        <family val="2"/>
        <scheme val="minor"/>
      </rPr>
      <t xml:space="preserve">
</t>
    </r>
    <r>
      <rPr>
        <sz val="12"/>
        <color theme="0" tint="-0.249977111117893"/>
        <rFont val="Calibri"/>
        <family val="2"/>
        <scheme val="minor"/>
      </rPr>
      <t>Prise en charge par l'Etat</t>
    </r>
  </si>
  <si>
    <r>
      <t xml:space="preserve">Supprimez les données.
</t>
    </r>
    <r>
      <rPr>
        <i/>
        <sz val="11"/>
        <color theme="1" tint="0.499984740745262"/>
        <rFont val="Calibri"/>
        <family val="2"/>
        <scheme val="minor"/>
      </rPr>
      <t>Dans la feuille "Liste de données", sélectionnez les données (cellules A2 à I199) puis : clic droit / Supprimer / Lignes de tableau.</t>
    </r>
  </si>
  <si>
    <r>
      <t xml:space="preserve">Une fois vos données intégrées et vérifiées, mettez le tableau de bord à jour. 
</t>
    </r>
    <r>
      <rPr>
        <i/>
        <sz val="11"/>
        <color theme="1" tint="0.499984740745262"/>
        <rFont val="Calibri"/>
        <family val="2"/>
        <scheme val="minor"/>
      </rPr>
      <t>Allez dans le ruban données / Requêtes et connexions / Actualiser tout.</t>
    </r>
  </si>
  <si>
    <r>
      <t xml:space="preserve">Renseignez les éléments N-1.
</t>
    </r>
    <r>
      <rPr>
        <i/>
        <sz val="11"/>
        <color theme="1" tint="0.499984740745262"/>
        <rFont val="Calibri"/>
        <family val="2"/>
        <scheme val="minor"/>
      </rPr>
      <t>Dans la feuille "Tableau de bord", lignes 27 à 34, renseignez les données fixes de l'année précédente.</t>
    </r>
  </si>
  <si>
    <t>Vous pouvez filtrer les données en cliquant sur les boutons bleus du cadre "Filtres", sur la gauche du tableau de bord.</t>
  </si>
  <si>
    <t>Analyse de l'effectif (offerte dans ce fichier).</t>
  </si>
  <si>
    <t>Apprenez à concevoir et à optimiser vos tableaux de bord.</t>
  </si>
  <si>
    <t>Mois étudié</t>
  </si>
  <si>
    <t>Données N-1</t>
  </si>
  <si>
    <t>Tableau de bord</t>
  </si>
  <si>
    <t>Mesure de l'impact RH du COVID - 19</t>
  </si>
  <si>
    <t>DONNEES A SAISIR</t>
  </si>
  <si>
    <t>Somme de Taux de travail</t>
  </si>
  <si>
    <t xml:space="preserve">Attention : </t>
  </si>
  <si>
    <t>Ne pas renommer les colonnes du tableau avec la liste des données.
Les calculs sont basés sur les noms actuels des colonnes.</t>
  </si>
  <si>
    <t>Possibilité de développement sur-mesure : analyse afinée par site, direction, catégorie de personnel, étude de l'impact financier de l'activité partielle.</t>
  </si>
  <si>
    <t>Demandez-nous notre catalogue : formation@ac-and-o.com</t>
  </si>
  <si>
    <t>Nous proposons également des formations sur d'autres thématiques RH</t>
  </si>
  <si>
    <t>Diagnostic gratuit et sans engagement pour automatiser, fiabiliser, optimiser et/ou sécuriser vos fichiers.</t>
  </si>
  <si>
    <t>Outil de communication interne. Notre spécialité depuis plus de 10 ans.</t>
  </si>
  <si>
    <t>Remarques :</t>
  </si>
  <si>
    <t xml:space="preserve">    - les données "activité partielle", "arrêts maladie" et "télétravail" sont également à 
      compléter.</t>
  </si>
  <si>
    <r>
      <t xml:space="preserve">Insérez les données du mois étudié (dans l'onglet 'Liste des données'). 
</t>
    </r>
    <r>
      <rPr>
        <i/>
        <sz val="11"/>
        <color theme="1" tint="0.499984740745262"/>
        <rFont val="Calibri"/>
        <family val="2"/>
        <scheme val="minor"/>
      </rPr>
      <t>Remarques :
    - le nombre de jour maximal pour 1 mois est de 22. La donnée doit être un nombre entier ;
    - pour un fonctionnement optimal du tableau de bord, les données "Matricule" et "Taux de travail" sont obligatoires ;
    - les données "activité partielle", "arrêts maladie" et "télétravail" sont également à compléter.</t>
    </r>
  </si>
  <si>
    <t xml:space="preserve">    - les jours saisis doivent être des nombres entiers ;</t>
  </si>
  <si>
    <t>couvrir l'ensemble des besoins de votre entreprises.</t>
  </si>
  <si>
    <t>nous contacter !</t>
  </si>
  <si>
    <r>
      <t xml:space="preserve">Il peut être enrichi de manière à le faire coller au mieux à vos attentes. </t>
    </r>
    <r>
      <rPr>
        <b/>
        <sz val="11"/>
        <color rgb="FF0070C0"/>
        <rFont val="Calibri"/>
        <family val="2"/>
        <scheme val="minor"/>
      </rPr>
      <t xml:space="preserve">N'hésitez pas à </t>
    </r>
  </si>
  <si>
    <r>
      <t xml:space="preserve">Cet outil est un </t>
    </r>
    <r>
      <rPr>
        <u/>
        <sz val="11"/>
        <color rgb="FF0070C0"/>
        <rFont val="Calibri"/>
        <family val="2"/>
        <scheme val="minor"/>
      </rPr>
      <t>spécimen</t>
    </r>
    <r>
      <rPr>
        <sz val="11"/>
        <color rgb="FF0070C0"/>
        <rFont val="Calibri"/>
        <family val="2"/>
        <scheme val="minor"/>
      </rPr>
      <t xml:space="preserve"> : il ne contient pas toutes les spécificités qui pourraient </t>
    </r>
  </si>
  <si>
    <t xml:space="preserve">    - le nombre maximal pour 1 mois est de 22 jours (colonnes G, H et I) ;</t>
  </si>
  <si>
    <t xml:space="preserve">    - pour un fonctionnement optimal du tableau de bord, les données "Matricule" et "Taux de travail" sont obligatoires 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</si>
</sst>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_-* #,##0\ &quot;€&quot;_-;\-* #,##0\ &quot;€&quot;_-;_-* &quot;-&quot;??\ &quot;€&quot;_-;_-@_-"/>
    <numFmt numFmtId="166" formatCode="mmmm"/>
    <numFmt numFmtId="167" formatCode="0.0%"/>
    <numFmt numFmtId="168" formatCode="0.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rgb="FF00B5F1"/>
      <name val="Calibri"/>
      <family val="2"/>
      <scheme val="minor"/>
    </font>
    <font>
      <sz val="11"/>
      <color rgb="FFFFC67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005CA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2"/>
      <color theme="0" tint="-0.14999847407452621"/>
      <name val="Calibri"/>
      <family val="2"/>
      <scheme val="minor"/>
    </font>
    <font>
      <b/>
      <sz val="12"/>
      <color rgb="FF005CA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rgb="FF005CA9"/>
      <name val="Calibri"/>
      <family val="2"/>
      <scheme val="minor"/>
    </font>
    <font>
      <b/>
      <sz val="22"/>
      <name val="Calibri"/>
      <family val="2"/>
      <scheme val="minor"/>
    </font>
    <font>
      <b/>
      <sz val="14"/>
      <name val="Calibri"/>
      <family val="1"/>
      <scheme val="minor"/>
    </font>
    <font>
      <b/>
      <sz val="14"/>
      <name val="Wide Latin"/>
      <family val="1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u/>
      <sz val="14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sz val="10.5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u/>
      <sz val="9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rgb="FF005CA9"/>
      <name val="Calibri"/>
      <family val="2"/>
      <scheme val="minor"/>
    </font>
    <font>
      <sz val="11"/>
      <color rgb="FF005CA9"/>
      <name val="Calibri"/>
      <family val="2"/>
      <scheme val="minor"/>
    </font>
    <font>
      <b/>
      <sz val="11"/>
      <color rgb="FF005CA9"/>
      <name val="Calibri"/>
      <family val="2"/>
      <scheme val="minor"/>
    </font>
    <font>
      <sz val="8"/>
      <color rgb="FF005CA9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91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5CA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5CA9"/>
      </left>
      <right/>
      <top style="thin">
        <color rgb="FF005CA9"/>
      </top>
      <bottom style="thin">
        <color rgb="FF005CA9"/>
      </bottom>
      <diagonal/>
    </border>
    <border>
      <left/>
      <right/>
      <top style="thin">
        <color rgb="FF005CA9"/>
      </top>
      <bottom style="thin">
        <color rgb="FF005CA9"/>
      </bottom>
      <diagonal/>
    </border>
    <border>
      <left/>
      <right style="thin">
        <color rgb="FF005CA9"/>
      </right>
      <top style="thin">
        <color rgb="FF005CA9"/>
      </top>
      <bottom style="thin">
        <color rgb="FF005CA9"/>
      </bottom>
      <diagonal/>
    </border>
    <border>
      <left style="medium">
        <color rgb="FF005CA9"/>
      </left>
      <right/>
      <top style="medium">
        <color rgb="FF005CA9"/>
      </top>
      <bottom/>
      <diagonal/>
    </border>
    <border>
      <left/>
      <right/>
      <top style="medium">
        <color rgb="FF005CA9"/>
      </top>
      <bottom/>
      <diagonal/>
    </border>
    <border>
      <left/>
      <right style="medium">
        <color rgb="FF005CA9"/>
      </right>
      <top style="medium">
        <color rgb="FF005CA9"/>
      </top>
      <bottom/>
      <diagonal/>
    </border>
    <border>
      <left style="medium">
        <color rgb="FF005CA9"/>
      </left>
      <right/>
      <top/>
      <bottom/>
      <diagonal/>
    </border>
    <border>
      <left/>
      <right style="medium">
        <color rgb="FF005CA9"/>
      </right>
      <top/>
      <bottom/>
      <diagonal/>
    </border>
    <border>
      <left style="medium">
        <color rgb="FF005CA9"/>
      </left>
      <right/>
      <top/>
      <bottom style="medium">
        <color rgb="FF005CA9"/>
      </bottom>
      <diagonal/>
    </border>
    <border>
      <left/>
      <right/>
      <top/>
      <bottom style="medium">
        <color rgb="FF005CA9"/>
      </bottom>
      <diagonal/>
    </border>
    <border>
      <left/>
      <right style="medium">
        <color rgb="FF005CA9"/>
      </right>
      <top/>
      <bottom style="medium">
        <color rgb="FF005CA9"/>
      </bottom>
      <diagonal/>
    </border>
    <border>
      <left style="thin">
        <color rgb="FF005CA9"/>
      </left>
      <right style="thin">
        <color rgb="FF005CA9"/>
      </right>
      <top style="thin">
        <color rgb="FF005CA9"/>
      </top>
      <bottom style="thin">
        <color rgb="FF005CA9"/>
      </bottom>
      <diagonal/>
    </border>
    <border>
      <left style="thin">
        <color rgb="FF005CA9"/>
      </left>
      <right/>
      <top style="thin">
        <color rgb="FF005CA9"/>
      </top>
      <bottom/>
      <diagonal/>
    </border>
    <border>
      <left/>
      <right/>
      <top style="thin">
        <color rgb="FF005CA9"/>
      </top>
      <bottom/>
      <diagonal/>
    </border>
    <border>
      <left/>
      <right style="thin">
        <color rgb="FF005CA9"/>
      </right>
      <top style="thin">
        <color rgb="FF005CA9"/>
      </top>
      <bottom/>
      <diagonal/>
    </border>
    <border>
      <left style="thin">
        <color rgb="FF005CA9"/>
      </left>
      <right/>
      <top/>
      <bottom/>
      <diagonal/>
    </border>
    <border>
      <left/>
      <right style="thin">
        <color rgb="FF005CA9"/>
      </right>
      <top/>
      <bottom/>
      <diagonal/>
    </border>
    <border>
      <left style="thin">
        <color rgb="FF005CA9"/>
      </left>
      <right/>
      <top/>
      <bottom style="thin">
        <color rgb="FF005CA9"/>
      </bottom>
      <diagonal/>
    </border>
    <border>
      <left/>
      <right/>
      <top/>
      <bottom style="thin">
        <color rgb="FF005CA9"/>
      </bottom>
      <diagonal/>
    </border>
    <border>
      <left/>
      <right style="thin">
        <color rgb="FF005CA9"/>
      </right>
      <top/>
      <bottom style="thin">
        <color rgb="FF005CA9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/>
    </xf>
    <xf numFmtId="9" fontId="0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8" fillId="0" borderId="0" xfId="0" applyFont="1" applyAlignment="1">
      <alignment horizontal="center" vertical="center"/>
    </xf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4" borderId="0" xfId="0" applyFont="1" applyFill="1"/>
    <xf numFmtId="0" fontId="0" fillId="2" borderId="0" xfId="0" pivotButton="1" applyFill="1" applyAlignment="1">
      <alignment horizontal="center" vertical="center"/>
    </xf>
    <xf numFmtId="165" fontId="0" fillId="2" borderId="0" xfId="4" applyNumberFormat="1" applyFont="1" applyFill="1"/>
    <xf numFmtId="14" fontId="10" fillId="0" borderId="0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NumberFormat="1" applyFont="1" applyFill="1" applyBorder="1"/>
    <xf numFmtId="0" fontId="10" fillId="6" borderId="0" xfId="0" applyFont="1" applyFill="1"/>
    <xf numFmtId="0" fontId="11" fillId="5" borderId="0" xfId="0" applyNumberFormat="1" applyFont="1" applyFill="1" applyBorder="1"/>
    <xf numFmtId="0" fontId="13" fillId="5" borderId="0" xfId="0" applyNumberFormat="1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2" fontId="0" fillId="0" borderId="0" xfId="2" applyNumberFormat="1" applyFont="1" applyAlignment="1">
      <alignment horizontal="center"/>
    </xf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4" fillId="5" borderId="0" xfId="0" applyNumberFormat="1" applyFont="1" applyFill="1" applyBorder="1" applyAlignment="1"/>
    <xf numFmtId="0" fontId="10" fillId="0" borderId="0" xfId="0" applyFont="1" applyAlignment="1">
      <alignment horizontal="center"/>
    </xf>
    <xf numFmtId="0" fontId="0" fillId="0" borderId="9" xfId="0" applyFill="1" applyBorder="1"/>
    <xf numFmtId="0" fontId="0" fillId="0" borderId="0" xfId="0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6" xfId="0" applyFill="1" applyBorder="1"/>
    <xf numFmtId="0" fontId="0" fillId="0" borderId="14" xfId="0" applyFill="1" applyBorder="1"/>
    <xf numFmtId="0" fontId="0" fillId="0" borderId="0" xfId="0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/>
    </xf>
    <xf numFmtId="165" fontId="19" fillId="2" borderId="0" xfId="4" applyNumberFormat="1" applyFont="1" applyFill="1" applyAlignment="1">
      <alignment horizontal="center"/>
    </xf>
    <xf numFmtId="0" fontId="0" fillId="0" borderId="0" xfId="0" applyFill="1"/>
    <xf numFmtId="165" fontId="0" fillId="0" borderId="0" xfId="4" applyNumberFormat="1" applyFont="1" applyFill="1"/>
    <xf numFmtId="1" fontId="0" fillId="0" borderId="0" xfId="0" applyNumberFormat="1" applyFont="1" applyFill="1"/>
    <xf numFmtId="166" fontId="0" fillId="0" borderId="0" xfId="0" applyNumberFormat="1" applyAlignment="1">
      <alignment horizontal="center"/>
    </xf>
    <xf numFmtId="167" fontId="0" fillId="0" borderId="0" xfId="2" applyNumberFormat="1" applyFont="1" applyAlignment="1">
      <alignment horizontal="center"/>
    </xf>
    <xf numFmtId="0" fontId="0" fillId="0" borderId="16" xfId="0" applyBorder="1"/>
    <xf numFmtId="3" fontId="18" fillId="5" borderId="0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168" fontId="0" fillId="0" borderId="0" xfId="0" applyNumberFormat="1" applyAlignment="1">
      <alignment horizontal="center"/>
    </xf>
    <xf numFmtId="0" fontId="7" fillId="9" borderId="0" xfId="0" applyFont="1" applyFill="1" applyAlignment="1" applyProtection="1">
      <alignment horizontal="center" vertical="center"/>
      <protection locked="0"/>
    </xf>
    <xf numFmtId="0" fontId="7" fillId="9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9" fontId="0" fillId="0" borderId="0" xfId="2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0" borderId="0" xfId="1" applyNumberFormat="1" applyFont="1" applyProtection="1">
      <protection locked="0"/>
    </xf>
    <xf numFmtId="0" fontId="24" fillId="0" borderId="0" xfId="0" applyFont="1" applyBorder="1" applyAlignment="1">
      <alignment horizontal="center"/>
    </xf>
    <xf numFmtId="0" fontId="11" fillId="0" borderId="0" xfId="0" applyFont="1" applyFill="1" applyBorder="1"/>
    <xf numFmtId="0" fontId="11" fillId="0" borderId="5" xfId="0" applyFont="1" applyFill="1" applyBorder="1"/>
    <xf numFmtId="0" fontId="29" fillId="0" borderId="0" xfId="0" applyFont="1" applyFill="1" applyBorder="1" applyAlignment="1">
      <alignment horizontal="left"/>
    </xf>
    <xf numFmtId="0" fontId="30" fillId="0" borderId="0" xfId="3" applyFont="1" applyFill="1" applyBorder="1" applyAlignment="1">
      <alignment horizontal="left" vertical="center"/>
    </xf>
    <xf numFmtId="0" fontId="29" fillId="0" borderId="5" xfId="0" applyFont="1" applyFill="1" applyBorder="1"/>
    <xf numFmtId="0" fontId="30" fillId="0" borderId="5" xfId="3" applyFont="1" applyFill="1" applyBorder="1" applyAlignment="1">
      <alignment horizontal="left" vertical="center"/>
    </xf>
    <xf numFmtId="0" fontId="30" fillId="0" borderId="5" xfId="3" applyFont="1" applyFill="1" applyBorder="1" applyAlignment="1">
      <alignment vertical="center"/>
    </xf>
    <xf numFmtId="0" fontId="23" fillId="0" borderId="0" xfId="0" applyFont="1"/>
    <xf numFmtId="0" fontId="33" fillId="0" borderId="0" xfId="0" applyFont="1" applyFill="1" applyBorder="1" applyAlignment="1">
      <alignment horizontal="left"/>
    </xf>
    <xf numFmtId="0" fontId="33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25" fillId="0" borderId="5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6" fillId="0" borderId="0" xfId="0" applyFont="1" applyFill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5" fillId="0" borderId="0" xfId="0" applyFont="1" applyFill="1" applyBorder="1" applyAlignment="1">
      <alignment horizontal="left"/>
    </xf>
    <xf numFmtId="0" fontId="35" fillId="0" borderId="5" xfId="0" applyFont="1" applyFill="1" applyBorder="1" applyAlignment="1">
      <alignment horizontal="left"/>
    </xf>
    <xf numFmtId="0" fontId="11" fillId="0" borderId="5" xfId="0" applyFont="1" applyFill="1" applyBorder="1" applyAlignment="1">
      <alignment horizontal="left"/>
    </xf>
    <xf numFmtId="0" fontId="11" fillId="0" borderId="5" xfId="0" applyFont="1" applyFill="1" applyBorder="1" applyAlignment="1"/>
    <xf numFmtId="0" fontId="11" fillId="12" borderId="0" xfId="0" applyNumberFormat="1" applyFont="1" applyFill="1" applyBorder="1"/>
    <xf numFmtId="0" fontId="0" fillId="12" borderId="23" xfId="0" applyFill="1" applyBorder="1"/>
    <xf numFmtId="0" fontId="0" fillId="12" borderId="0" xfId="0" applyFill="1" applyBorder="1"/>
    <xf numFmtId="0" fontId="0" fillId="12" borderId="24" xfId="0" applyFill="1" applyBorder="1"/>
    <xf numFmtId="0" fontId="11" fillId="12" borderId="26" xfId="0" applyNumberFormat="1" applyFont="1" applyFill="1" applyBorder="1"/>
    <xf numFmtId="0" fontId="35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0" fillId="2" borderId="0" xfId="0" applyFill="1" applyBorder="1"/>
    <xf numFmtId="0" fontId="0" fillId="12" borderId="0" xfId="0" applyFill="1" applyBorder="1" applyAlignment="1">
      <alignment horizontal="right"/>
    </xf>
    <xf numFmtId="0" fontId="11" fillId="12" borderId="23" xfId="0" applyNumberFormat="1" applyFont="1" applyFill="1" applyBorder="1"/>
    <xf numFmtId="0" fontId="11" fillId="12" borderId="25" xfId="0" applyNumberFormat="1" applyFont="1" applyFill="1" applyBorder="1"/>
    <xf numFmtId="0" fontId="11" fillId="12" borderId="24" xfId="0" applyNumberFormat="1" applyFont="1" applyFill="1" applyBorder="1"/>
    <xf numFmtId="0" fontId="11" fillId="12" borderId="27" xfId="0" applyNumberFormat="1" applyFont="1" applyFill="1" applyBorder="1"/>
    <xf numFmtId="0" fontId="11" fillId="12" borderId="0" xfId="0" applyNumberFormat="1" applyFont="1" applyFill="1" applyBorder="1" applyAlignment="1">
      <alignment horizontal="center"/>
    </xf>
    <xf numFmtId="0" fontId="14" fillId="12" borderId="0" xfId="0" applyNumberFormat="1" applyFont="1" applyFill="1" applyBorder="1" applyAlignment="1">
      <alignment horizontal="center"/>
    </xf>
    <xf numFmtId="3" fontId="18" fillId="5" borderId="32" xfId="0" applyNumberFormat="1" applyFont="1" applyFill="1" applyBorder="1" applyAlignment="1">
      <alignment horizontal="center" vertical="center"/>
    </xf>
    <xf numFmtId="3" fontId="18" fillId="5" borderId="33" xfId="0" applyNumberFormat="1" applyFont="1" applyFill="1" applyBorder="1" applyAlignment="1">
      <alignment horizontal="center" vertical="center"/>
    </xf>
    <xf numFmtId="0" fontId="14" fillId="5" borderId="33" xfId="0" applyNumberFormat="1" applyFont="1" applyFill="1" applyBorder="1" applyAlignment="1">
      <alignment horizontal="center" vertical="center"/>
    </xf>
    <xf numFmtId="0" fontId="11" fillId="5" borderId="32" xfId="0" applyNumberFormat="1" applyFont="1" applyFill="1" applyBorder="1"/>
    <xf numFmtId="0" fontId="11" fillId="5" borderId="33" xfId="0" applyNumberFormat="1" applyFont="1" applyFill="1" applyBorder="1"/>
    <xf numFmtId="0" fontId="11" fillId="5" borderId="34" xfId="0" applyNumberFormat="1" applyFont="1" applyFill="1" applyBorder="1"/>
    <xf numFmtId="0" fontId="11" fillId="5" borderId="35" xfId="0" applyNumberFormat="1" applyFont="1" applyFill="1" applyBorder="1" applyAlignment="1"/>
    <xf numFmtId="0" fontId="11" fillId="5" borderId="36" xfId="0" applyNumberFormat="1" applyFont="1" applyFill="1" applyBorder="1"/>
    <xf numFmtId="0" fontId="14" fillId="5" borderId="33" xfId="0" applyNumberFormat="1" applyFont="1" applyFill="1" applyBorder="1" applyAlignment="1">
      <alignment horizontal="center" vertical="top"/>
    </xf>
    <xf numFmtId="0" fontId="0" fillId="0" borderId="33" xfId="0" applyBorder="1"/>
    <xf numFmtId="0" fontId="15" fillId="0" borderId="32" xfId="0" applyNumberFormat="1" applyFont="1" applyFill="1" applyBorder="1"/>
    <xf numFmtId="0" fontId="15" fillId="0" borderId="34" xfId="0" applyNumberFormat="1" applyFont="1" applyFill="1" applyBorder="1" applyAlignment="1">
      <alignment vertical="center" wrapText="1"/>
    </xf>
    <xf numFmtId="0" fontId="0" fillId="0" borderId="35" xfId="0" applyBorder="1"/>
    <xf numFmtId="0" fontId="15" fillId="0" borderId="36" xfId="0" applyNumberFormat="1" applyFont="1" applyFill="1" applyBorder="1" applyAlignment="1">
      <alignment vertical="center" wrapText="1"/>
    </xf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6" fillId="0" borderId="34" xfId="0" applyFont="1" applyBorder="1"/>
    <xf numFmtId="0" fontId="6" fillId="0" borderId="35" xfId="0" applyFont="1" applyBorder="1"/>
    <xf numFmtId="0" fontId="0" fillId="0" borderId="36" xfId="0" applyBorder="1"/>
    <xf numFmtId="0" fontId="40" fillId="12" borderId="0" xfId="0" applyFont="1" applyFill="1" applyBorder="1" applyAlignment="1">
      <alignment horizontal="right"/>
    </xf>
    <xf numFmtId="0" fontId="39" fillId="12" borderId="0" xfId="0" applyFont="1" applyFill="1" applyBorder="1"/>
    <xf numFmtId="3" fontId="22" fillId="0" borderId="28" xfId="0" applyNumberFormat="1" applyFont="1" applyFill="1" applyBorder="1" applyAlignment="1">
      <alignment horizontal="center"/>
    </xf>
    <xf numFmtId="0" fontId="41" fillId="5" borderId="33" xfId="0" applyNumberFormat="1" applyFont="1" applyFill="1" applyBorder="1" applyAlignment="1">
      <alignment horizontal="center" vertical="top"/>
    </xf>
    <xf numFmtId="0" fontId="22" fillId="5" borderId="28" xfId="0" applyNumberFormat="1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 wrapText="1"/>
    </xf>
    <xf numFmtId="0" fontId="0" fillId="2" borderId="40" xfId="0" applyFill="1" applyBorder="1"/>
    <xf numFmtId="0" fontId="0" fillId="2" borderId="41" xfId="0" applyFill="1" applyBorder="1"/>
    <xf numFmtId="0" fontId="0" fillId="2" borderId="41" xfId="0" applyFill="1" applyBorder="1" applyAlignment="1">
      <alignment horizontal="center"/>
    </xf>
    <xf numFmtId="0" fontId="0" fillId="2" borderId="42" xfId="0" applyFill="1" applyBorder="1"/>
    <xf numFmtId="0" fontId="0" fillId="2" borderId="43" xfId="0" applyFill="1" applyBorder="1"/>
    <xf numFmtId="0" fontId="0" fillId="2" borderId="44" xfId="0" applyFill="1" applyBorder="1"/>
    <xf numFmtId="0" fontId="0" fillId="2" borderId="45" xfId="0" applyFill="1" applyBorder="1"/>
    <xf numFmtId="0" fontId="0" fillId="2" borderId="46" xfId="0" applyFill="1" applyBorder="1"/>
    <xf numFmtId="0" fontId="11" fillId="2" borderId="46" xfId="0" applyNumberFormat="1" applyFont="1" applyFill="1" applyBorder="1"/>
    <xf numFmtId="0" fontId="0" fillId="2" borderId="46" xfId="0" applyFill="1" applyBorder="1" applyAlignment="1">
      <alignment horizontal="center"/>
    </xf>
    <xf numFmtId="0" fontId="0" fillId="2" borderId="47" xfId="0" applyFill="1" applyBorder="1"/>
    <xf numFmtId="0" fontId="28" fillId="0" borderId="5" xfId="0" applyFont="1" applyFill="1" applyBorder="1" applyAlignment="1">
      <alignment horizontal="left"/>
    </xf>
    <xf numFmtId="0" fontId="43" fillId="0" borderId="0" xfId="0" applyFont="1" applyAlignment="1">
      <alignment horizontal="center"/>
    </xf>
    <xf numFmtId="0" fontId="11" fillId="0" borderId="5" xfId="0" applyFont="1" applyFill="1" applyBorder="1" applyAlignment="1" applyProtection="1"/>
    <xf numFmtId="1" fontId="22" fillId="5" borderId="28" xfId="0" applyNumberFormat="1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31" fillId="0" borderId="0" xfId="0" applyFont="1" applyAlignment="1">
      <alignment horizontal="left" vertical="top" wrapText="1" indent="1"/>
    </xf>
    <xf numFmtId="0" fontId="44" fillId="0" borderId="0" xfId="0" applyFont="1" applyAlignment="1">
      <alignment horizontal="left" vertical="top" wrapText="1" indent="1"/>
    </xf>
    <xf numFmtId="0" fontId="31" fillId="0" borderId="0" xfId="0" quotePrefix="1" applyFont="1" applyAlignment="1">
      <alignment horizontal="left" vertical="top" wrapText="1" indent="1"/>
    </xf>
    <xf numFmtId="0" fontId="45" fillId="13" borderId="48" xfId="0" applyFont="1" applyFill="1" applyBorder="1"/>
    <xf numFmtId="0" fontId="45" fillId="13" borderId="49" xfId="0" applyFont="1" applyFill="1" applyBorder="1"/>
    <xf numFmtId="0" fontId="46" fillId="13" borderId="50" xfId="0" applyFont="1" applyFill="1" applyBorder="1"/>
    <xf numFmtId="0" fontId="9" fillId="11" borderId="37" xfId="0" applyFont="1" applyFill="1" applyBorder="1" applyAlignment="1">
      <alignment horizontal="center" vertical="center"/>
    </xf>
    <xf numFmtId="0" fontId="9" fillId="11" borderId="38" xfId="0" applyFont="1" applyFill="1" applyBorder="1" applyAlignment="1">
      <alignment horizontal="center" vertical="center"/>
    </xf>
    <xf numFmtId="0" fontId="9" fillId="11" borderId="39" xfId="0" applyFont="1" applyFill="1" applyBorder="1" applyAlignment="1">
      <alignment horizontal="center" vertical="center"/>
    </xf>
    <xf numFmtId="10" fontId="0" fillId="8" borderId="17" xfId="0" applyNumberFormat="1" applyFont="1" applyFill="1" applyBorder="1" applyAlignment="1" applyProtection="1">
      <alignment horizontal="center"/>
      <protection locked="0"/>
    </xf>
    <xf numFmtId="10" fontId="0" fillId="8" borderId="18" xfId="0" applyNumberFormat="1" applyFont="1" applyFill="1" applyBorder="1" applyAlignment="1" applyProtection="1">
      <alignment horizontal="center"/>
      <protection locked="0"/>
    </xf>
    <xf numFmtId="10" fontId="0" fillId="8" borderId="19" xfId="0" applyNumberFormat="1" applyFont="1" applyFill="1" applyBorder="1" applyAlignment="1" applyProtection="1">
      <alignment horizontal="center"/>
      <protection locked="0"/>
    </xf>
    <xf numFmtId="2" fontId="0" fillId="8" borderId="17" xfId="0" applyNumberFormat="1" applyFont="1" applyFill="1" applyBorder="1" applyAlignment="1" applyProtection="1">
      <alignment horizontal="center"/>
      <protection locked="0"/>
    </xf>
    <xf numFmtId="2" fontId="0" fillId="8" borderId="18" xfId="0" applyNumberFormat="1" applyFont="1" applyFill="1" applyBorder="1" applyAlignment="1" applyProtection="1">
      <alignment horizontal="center"/>
      <protection locked="0"/>
    </xf>
    <xf numFmtId="2" fontId="0" fillId="8" borderId="19" xfId="0" applyNumberFormat="1" applyFont="1" applyFill="1" applyBorder="1" applyAlignment="1" applyProtection="1">
      <alignment horizontal="center"/>
      <protection locked="0"/>
    </xf>
    <xf numFmtId="0" fontId="11" fillId="5" borderId="35" xfId="0" applyNumberFormat="1" applyFont="1" applyFill="1" applyBorder="1" applyAlignment="1">
      <alignment horizontal="center"/>
    </xf>
    <xf numFmtId="0" fontId="38" fillId="5" borderId="29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8" fillId="5" borderId="32" xfId="0" applyFont="1" applyFill="1" applyBorder="1" applyAlignment="1">
      <alignment horizontal="center" vertical="center"/>
    </xf>
    <xf numFmtId="0" fontId="38" fillId="5" borderId="0" xfId="0" applyFont="1" applyFill="1" applyBorder="1" applyAlignment="1">
      <alignment horizontal="center" vertical="center"/>
    </xf>
    <xf numFmtId="0" fontId="38" fillId="5" borderId="33" xfId="0" applyFont="1" applyFill="1" applyBorder="1" applyAlignment="1">
      <alignment horizontal="center" vertical="center"/>
    </xf>
    <xf numFmtId="0" fontId="15" fillId="5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32" xfId="0" applyNumberFormat="1" applyFont="1" applyFill="1" applyBorder="1" applyAlignment="1">
      <alignment horizontal="center" vertical="center"/>
    </xf>
    <xf numFmtId="0" fontId="15" fillId="0" borderId="0" xfId="0" applyNumberFormat="1" applyFont="1" applyFill="1" applyBorder="1" applyAlignment="1">
      <alignment horizontal="center" vertical="center"/>
    </xf>
    <xf numFmtId="0" fontId="15" fillId="0" borderId="33" xfId="0" applyNumberFormat="1" applyFont="1" applyFill="1" applyBorder="1" applyAlignment="1">
      <alignment horizontal="center" vertical="center"/>
    </xf>
    <xf numFmtId="0" fontId="9" fillId="10" borderId="20" xfId="0" applyFont="1" applyFill="1" applyBorder="1" applyAlignment="1">
      <alignment horizontal="center" vertical="center" wrapText="1"/>
    </xf>
    <xf numFmtId="0" fontId="9" fillId="10" borderId="21" xfId="0" applyFont="1" applyFill="1" applyBorder="1" applyAlignment="1">
      <alignment horizontal="center" vertical="center" wrapText="1"/>
    </xf>
    <xf numFmtId="0" fontId="9" fillId="10" borderId="22" xfId="0" applyFont="1" applyFill="1" applyBorder="1" applyAlignment="1">
      <alignment horizontal="center" vertical="center" wrapText="1"/>
    </xf>
    <xf numFmtId="0" fontId="9" fillId="10" borderId="23" xfId="0" applyFont="1" applyFill="1" applyBorder="1" applyAlignment="1">
      <alignment horizontal="center" vertical="center" wrapText="1"/>
    </xf>
    <xf numFmtId="0" fontId="9" fillId="10" borderId="0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9" fillId="10" borderId="25" xfId="0" applyFont="1" applyFill="1" applyBorder="1" applyAlignment="1">
      <alignment horizontal="center" vertical="center" wrapText="1"/>
    </xf>
    <xf numFmtId="0" fontId="9" fillId="10" borderId="26" xfId="0" applyFont="1" applyFill="1" applyBorder="1" applyAlignment="1">
      <alignment horizontal="center" vertical="center" wrapText="1"/>
    </xf>
    <xf numFmtId="0" fontId="9" fillId="10" borderId="27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5" fillId="10" borderId="10" xfId="0" applyFont="1" applyFill="1" applyBorder="1" applyAlignment="1">
      <alignment horizontal="center"/>
    </xf>
    <xf numFmtId="0" fontId="5" fillId="10" borderId="15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166" fontId="0" fillId="8" borderId="17" xfId="0" applyNumberFormat="1" applyFont="1" applyFill="1" applyBorder="1" applyAlignment="1" applyProtection="1">
      <alignment horizontal="center"/>
      <protection locked="0"/>
    </xf>
    <xf numFmtId="166" fontId="0" fillId="8" borderId="18" xfId="0" applyNumberFormat="1" applyFont="1" applyFill="1" applyBorder="1" applyAlignment="1" applyProtection="1">
      <alignment horizontal="center"/>
      <protection locked="0"/>
    </xf>
    <xf numFmtId="166" fontId="0" fillId="8" borderId="19" xfId="0" applyNumberFormat="1" applyFont="1" applyFill="1" applyBorder="1" applyAlignment="1" applyProtection="1">
      <alignment horizontal="center"/>
      <protection locked="0"/>
    </xf>
    <xf numFmtId="0" fontId="39" fillId="12" borderId="0" xfId="0" applyFont="1" applyFill="1" applyBorder="1" applyAlignment="1">
      <alignment horizontal="center"/>
    </xf>
    <xf numFmtId="0" fontId="38" fillId="5" borderId="30" xfId="0" applyFont="1" applyFill="1" applyBorder="1" applyAlignment="1">
      <alignment horizontal="center" vertical="center" wrapText="1"/>
    </xf>
    <xf numFmtId="0" fontId="38" fillId="5" borderId="0" xfId="0" applyFont="1" applyFill="1" applyBorder="1" applyAlignment="1">
      <alignment horizontal="center" vertical="center" wrapText="1"/>
    </xf>
    <xf numFmtId="0" fontId="41" fillId="5" borderId="32" xfId="0" applyNumberFormat="1" applyFont="1" applyFill="1" applyBorder="1" applyAlignment="1">
      <alignment horizontal="center" vertical="top" wrapText="1"/>
    </xf>
    <xf numFmtId="0" fontId="15" fillId="5" borderId="33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32" fillId="0" borderId="0" xfId="0" applyFon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26" fillId="0" borderId="0" xfId="0" applyFont="1" applyFill="1" applyBorder="1" applyAlignment="1">
      <alignment horizontal="left"/>
    </xf>
    <xf numFmtId="0" fontId="28" fillId="0" borderId="0" xfId="0" applyFont="1" applyFill="1" applyBorder="1" applyAlignment="1">
      <alignment horizontal="left"/>
    </xf>
    <xf numFmtId="0" fontId="28" fillId="0" borderId="5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horizontal="left" vertical="center"/>
      <protection locked="0"/>
    </xf>
    <xf numFmtId="0" fontId="29" fillId="0" borderId="0" xfId="3" applyFont="1" applyFill="1" applyBorder="1" applyAlignment="1" applyProtection="1">
      <alignment horizontal="left" vertical="center"/>
      <protection locked="0"/>
    </xf>
    <xf numFmtId="0" fontId="30" fillId="0" borderId="0" xfId="3" applyFont="1" applyFill="1" applyBorder="1" applyAlignment="1" applyProtection="1">
      <alignment horizontal="left" vertical="center"/>
      <protection locked="0"/>
    </xf>
    <xf numFmtId="0" fontId="11" fillId="0" borderId="5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0" fillId="7" borderId="0" xfId="0" applyFont="1" applyFill="1" applyAlignment="1">
      <alignment horizontal="center" vertical="center"/>
    </xf>
  </cellXfs>
  <cellStyles count="5">
    <cellStyle name="Lien hypertexte" xfId="3" builtinId="8"/>
    <cellStyle name="Milliers" xfId="1" builtinId="3"/>
    <cellStyle name="Monétaire" xfId="4" builtinId="4"/>
    <cellStyle name="Normal" xfId="0" builtinId="0"/>
    <cellStyle name="Pourcentage" xfId="2" builtinId="5"/>
  </cellStyles>
  <dxfs count="60"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numFmt numFmtId="166" formatCode="mmmm"/>
      <alignment horizontal="center" vertical="bottom" textRotation="0" wrapText="0" indent="0" justifyLastLine="0" shrinkToFit="0" readingOrder="0"/>
    </dxf>
    <dxf>
      <numFmt numFmtId="166" formatCode="mmmm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alignment wrapText="1"/>
    </dxf>
    <dxf>
      <alignment vertical="center"/>
    </dxf>
    <dxf>
      <alignment vertical="center"/>
    </dxf>
    <dxf>
      <alignment horizontal="center"/>
    </dxf>
    <dxf>
      <alignment horizontal="center"/>
    </dxf>
    <dxf>
      <alignment wrapText="0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horizontal="center"/>
    </dxf>
    <dxf>
      <alignment wrapText="1"/>
    </dxf>
    <dxf>
      <numFmt numFmtId="164" formatCode="_-* #,##0_-;\-* #,##0_-;_-* &quot;-&quot;??_-;_-@_-"/>
      <protection locked="0" hidden="0"/>
    </dxf>
    <dxf>
      <numFmt numFmtId="164" formatCode="_-* #,##0_-;\-* #,##0_-;_-* &quot;-&quot;??_-;_-@_-"/>
      <protection locked="0" hidden="0"/>
    </dxf>
    <dxf>
      <numFmt numFmtId="164" formatCode="_-* #,##0_-;\-* #,##0_-;_-* &quot;-&quot;??_-;_-@_-"/>
      <protection locked="0" hidden="0"/>
    </dxf>
    <dxf>
      <numFmt numFmtId="164" formatCode="_-* #,##0_-;\-* #,##0_-;_-* &quot;-&quot;??_-;_-@_-"/>
      <protection locked="0" hidden="0"/>
    </dxf>
    <dxf>
      <numFmt numFmtId="164" formatCode="_-* #,##0_-;\-* #,##0_-;_-* &quot;-&quot;??_-;_-@_-"/>
      <protection locked="0" hidden="0"/>
    </dxf>
    <dxf>
      <numFmt numFmtId="164" formatCode="_-* #,##0_-;\-* #,##0_-;_-* &quot;-&quot;??_-;_-@_-"/>
      <protection locked="0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numFmt numFmtId="0" formatCode="General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protection locked="0" hidden="0"/>
    </dxf>
    <dxf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  <protection locked="0" hidden="0"/>
    </dxf>
    <dxf>
      <font>
        <color rgb="FFF29100"/>
      </font>
      <fill>
        <patternFill>
          <bgColor theme="7" tint="0.59996337778862885"/>
        </patternFill>
      </fill>
    </dxf>
    <dxf>
      <fill>
        <patternFill>
          <bgColor rgb="FFFF0000"/>
        </patternFill>
      </fill>
    </dxf>
    <dxf>
      <font>
        <b/>
        <color theme="1"/>
      </font>
      <border>
        <bottom style="thin">
          <color theme="0" tint="-0.34998626667073579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color theme="1"/>
      </font>
      <border>
        <bottom style="thin">
          <color rgb="FF00B5F1"/>
        </bottom>
        <vertical/>
        <horizontal/>
      </border>
    </dxf>
    <dxf>
      <font>
        <color theme="1"/>
      </font>
      <fill>
        <patternFill>
          <bgColor theme="0" tint="-4.9989318521683403E-2"/>
        </patternFill>
      </fill>
      <border>
        <left style="thin">
          <color theme="2" tint="-0.499984740745262"/>
        </left>
        <right style="thin">
          <color theme="2" tint="-0.499984740745262"/>
        </right>
        <top style="thin">
          <color theme="2" tint="-0.499984740745262"/>
        </top>
        <bottom style="thin">
          <color theme="2" tint="-0.499984740745262"/>
        </bottom>
        <vertical/>
        <horizontal/>
      </border>
    </dxf>
    <dxf>
      <font>
        <b/>
        <i val="0"/>
        <color theme="0"/>
      </font>
      <border>
        <bottom style="thin">
          <color theme="8"/>
        </bottom>
        <vertical/>
        <horizontal/>
      </border>
    </dxf>
    <dxf>
      <font>
        <color theme="0"/>
      </font>
      <fill>
        <patternFill>
          <fgColor rgb="FF232323"/>
          <bgColor rgb="FF232323"/>
        </patternFill>
      </fill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4" defaultTableStyle="TableStyleMedium2" defaultPivotStyle="PivotStyleLight16">
    <tableStyle name="SlicerStyleDark5 2" pivot="0" table="0" count="10" xr9:uid="{E95C1F7B-686F-4C6A-B0A0-70FCF7CA6568}">
      <tableStyleElement type="wholeTable" dxfId="59"/>
      <tableStyleElement type="headerRow" dxfId="58"/>
    </tableStyle>
    <tableStyle name="SlicerStyleDark5 3" pivot="0" table="0" count="10" xr9:uid="{CCB05AD6-0D7A-4E00-8370-D65095E48649}">
      <tableStyleElement type="wholeTable" dxfId="57"/>
      <tableStyleElement type="headerRow" dxfId="56"/>
    </tableStyle>
    <tableStyle name="SlicerStyleDark5 4" pivot="0" table="0" count="10" xr9:uid="{0FCA6068-ED81-4B73-91B7-B673D527DF00}">
      <tableStyleElement type="wholeTable" dxfId="55"/>
      <tableStyleElement type="headerRow" dxfId="54"/>
    </tableStyle>
    <tableStyle name="SlicerStyleOther1 2" pivot="0" table="0" count="10" xr9:uid="{B3241902-45E5-47B7-9D3B-476CC2E33BB1}">
      <tableStyleElement type="wholeTable" dxfId="53"/>
      <tableStyleElement type="headerRow" dxfId="52"/>
    </tableStyle>
  </tableStyles>
  <colors>
    <mruColors>
      <color rgb="FF005CA9"/>
      <color rgb="FF00B5F1"/>
      <color rgb="FFFBFBFB"/>
      <color rgb="FFBE087F"/>
      <color rgb="FFB01715"/>
      <color rgb="FFF29100"/>
      <color rgb="FFFFC671"/>
      <color rgb="FF6DEAFF"/>
      <color rgb="FF71DDFF"/>
      <color rgb="FFA3E9FF"/>
    </mruColors>
  </colors>
  <extLst>
    <ext xmlns:x14="http://schemas.microsoft.com/office/spreadsheetml/2009/9/main" uri="{46F421CA-312F-682f-3DD2-61675219B42D}">
      <x14:dxfs count="3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 tint="-0.249977111117893"/>
              <bgColor theme="0" tint="-0.249977111117893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theme="0"/>
              <bgColor theme="0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rgb="FF005CA9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0" tint="-4.9989318521683403E-2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auto="1"/>
              <bgColor theme="1" tint="0.34998626667073579"/>
            </patternFill>
          </fill>
          <border>
            <left style="thin">
              <color rgb="FF00B5F1"/>
            </left>
            <right style="thin">
              <color rgb="FF00B5F1"/>
            </right>
            <top style="thin">
              <color rgb="FF00B5F1"/>
            </top>
            <bottom style="thin">
              <color rgb="FF00B5F1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rgb="FF002060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SlicerStyleDark5 3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SlicerStyleDark5 4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Other1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 b="0" i="0" baseline="0">
                <a:effectLst/>
              </a:rPr>
              <a:t>Salariés concernés</a:t>
            </a:r>
            <a:endParaRPr lang="fr-FR" sz="1000">
              <a:effectLst/>
            </a:endParaRPr>
          </a:p>
        </c:rich>
      </c:tx>
      <c:layout>
        <c:manualLayout>
          <c:xMode val="edge"/>
          <c:yMode val="edge"/>
          <c:x val="0.31998610467809169"/>
          <c:y val="7.12239541485885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2675351242859346"/>
          <c:y val="0.27899084043066047"/>
          <c:w val="0.37974718233750193"/>
          <c:h val="0.70266145303265659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9E9-47BE-A785-3372E65E924C}"/>
              </c:ext>
            </c:extLst>
          </c:dPt>
          <c:dPt>
            <c:idx val="1"/>
            <c:bubble3D val="0"/>
            <c:spPr>
              <a:solidFill>
                <a:srgbClr val="005C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ACFF-4FF5-9C81-4D89BA9AD21D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CFF-4FF5-9C81-4D89BA9AD2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TCD!$AH$8:$AI$8</c:f>
              <c:strCache>
                <c:ptCount val="2"/>
                <c:pt idx="0">
                  <c:v>Non concernés</c:v>
                </c:pt>
                <c:pt idx="1">
                  <c:v>Concernés</c:v>
                </c:pt>
              </c:strCache>
            </c:strRef>
          </c:cat>
          <c:val>
            <c:numRef>
              <c:f>TCD!$AH$9:$AI$9</c:f>
              <c:numCache>
                <c:formatCode>0%</c:formatCode>
                <c:ptCount val="2"/>
                <c:pt idx="0">
                  <c:v>0.53103448275862064</c:v>
                </c:pt>
                <c:pt idx="1">
                  <c:v>0.4689655172413793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FF-4FF5-9C81-4D89BA9AD2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t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 baseline="0"/>
              <a:t>Salariés concernés</a:t>
            </a:r>
            <a:endParaRPr lang="fr-FR" sz="1000"/>
          </a:p>
        </c:rich>
      </c:tx>
      <c:layout>
        <c:manualLayout>
          <c:xMode val="edge"/>
          <c:yMode val="edge"/>
          <c:x val="0.31509267972694188"/>
          <c:y val="5.06983943146124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31906289491591328"/>
          <c:y val="0.26561504545136433"/>
          <c:w val="0.3828980266355595"/>
          <c:h val="0.710481411441810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BA6-444B-B325-3C1B1DC538E3}"/>
              </c:ext>
            </c:extLst>
          </c:dPt>
          <c:dPt>
            <c:idx val="1"/>
            <c:bubble3D val="0"/>
            <c:spPr>
              <a:solidFill>
                <a:srgbClr val="005C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F0E-4445-B427-789EF191097B}"/>
              </c:ext>
            </c:extLst>
          </c:dPt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F0E-4445-B427-789EF19109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TCD!$AH$14:$AI$14</c:f>
              <c:strCache>
                <c:ptCount val="2"/>
                <c:pt idx="0">
                  <c:v>Non concernés</c:v>
                </c:pt>
                <c:pt idx="1">
                  <c:v>Concernés</c:v>
                </c:pt>
              </c:strCache>
            </c:strRef>
          </c:cat>
          <c:val>
            <c:numRef>
              <c:f>TCD!$AH$15:$AI$15</c:f>
              <c:numCache>
                <c:formatCode>0%</c:formatCode>
                <c:ptCount val="2"/>
                <c:pt idx="0">
                  <c:v>0.8896551724137931</c:v>
                </c:pt>
                <c:pt idx="1">
                  <c:v>0.1103448275862069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E-4445-B427-789EF191097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rgbClr val="005CA9"/>
                </a:solidFill>
                <a:latin typeface="+mn-lt"/>
                <a:ea typeface="+mn-ea"/>
                <a:cs typeface="+mn-cs"/>
              </a:defRPr>
            </a:pPr>
            <a:r>
              <a:rPr lang="fr-FR" sz="1200" b="1">
                <a:solidFill>
                  <a:srgbClr val="005CA9"/>
                </a:solidFill>
              </a:rPr>
              <a:t>Télétravail</a:t>
            </a:r>
            <a:br>
              <a:rPr lang="fr-FR" sz="1000">
                <a:solidFill>
                  <a:srgbClr val="005CA9"/>
                </a:solidFill>
              </a:rPr>
            </a:br>
            <a:r>
              <a:rPr lang="fr-FR" sz="1000">
                <a:solidFill>
                  <a:srgbClr val="005CA9"/>
                </a:solidFill>
              </a:rPr>
              <a:t>% de salariés concernés</a:t>
            </a:r>
            <a:endParaRPr lang="fr-FR" sz="1000" baseline="0">
              <a:solidFill>
                <a:srgbClr val="005CA9"/>
              </a:solidFill>
            </a:endParaRPr>
          </a:p>
        </c:rich>
      </c:tx>
      <c:layout>
        <c:manualLayout>
          <c:xMode val="edge"/>
          <c:yMode val="edge"/>
          <c:x val="0.25936795658864981"/>
          <c:y val="0.117827687646426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rgbClr val="005CA9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3083147788676125"/>
          <c:y val="0.49852426617039763"/>
          <c:w val="0.76026977201204093"/>
          <c:h val="0.4879449695086782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CA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1F7-4C70-932A-B3132AD17613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E1F7-4C70-932A-B3132AD17613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5CA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E1F7-4C70-932A-B3132AD17613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E1F7-4C70-932A-B3132AD176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TCD!$AH$28:$AI$28</c:f>
              <c:strCache>
                <c:ptCount val="2"/>
                <c:pt idx="0">
                  <c:v>03/2020</c:v>
                </c:pt>
                <c:pt idx="1">
                  <c:v>03/2019</c:v>
                </c:pt>
              </c:strCache>
            </c:strRef>
          </c:cat>
          <c:val>
            <c:numRef>
              <c:f>TCD!$AH$29:$AI$29</c:f>
              <c:numCache>
                <c:formatCode>0.0%</c:formatCode>
                <c:ptCount val="2"/>
                <c:pt idx="0">
                  <c:v>0.2</c:v>
                </c:pt>
                <c:pt idx="1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1F7-4C70-932A-B3132AD176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7"/>
        <c:axId val="876172351"/>
        <c:axId val="760600831"/>
      </c:barChart>
      <c:catAx>
        <c:axId val="8761723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600831"/>
        <c:crosses val="autoZero"/>
        <c:auto val="1"/>
        <c:lblAlgn val="ctr"/>
        <c:lblOffset val="100"/>
        <c:noMultiLvlLbl val="0"/>
      </c:catAx>
      <c:valAx>
        <c:axId val="760600831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876172351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rgbClr val="005CA9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u="none" strike="noStrike" baseline="0">
                <a:solidFill>
                  <a:srgbClr val="005CA9"/>
                </a:solidFill>
                <a:effectLst/>
              </a:rPr>
              <a:t>Arrêts maladie</a:t>
            </a:r>
            <a:br>
              <a:rPr lang="fr-FR" sz="1000" b="0" i="0" u="none" strike="noStrike" baseline="0">
                <a:solidFill>
                  <a:srgbClr val="005CA9"/>
                </a:solidFill>
                <a:effectLst/>
              </a:rPr>
            </a:br>
            <a:r>
              <a:rPr lang="fr-FR" sz="1000" b="0" i="0" u="none" strike="noStrike" baseline="0">
                <a:solidFill>
                  <a:srgbClr val="005CA9"/>
                </a:solidFill>
                <a:effectLst/>
              </a:rPr>
              <a:t>Moyenne en j/ETP</a:t>
            </a:r>
            <a:endParaRPr lang="fr-FR" sz="1000" baseline="0">
              <a:solidFill>
                <a:srgbClr val="005CA9"/>
              </a:solidFill>
            </a:endParaRPr>
          </a:p>
        </c:rich>
      </c:tx>
      <c:layout>
        <c:manualLayout>
          <c:xMode val="edge"/>
          <c:yMode val="edge"/>
          <c:x val="0.31101116816796726"/>
          <c:y val="6.06847099247918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rgbClr val="005CA9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3083147788676125"/>
          <c:y val="0.49852426617039763"/>
          <c:w val="0.67576269851861248"/>
          <c:h val="0.4879449695086782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3">
                <a:shade val="7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5CA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10A-4567-AF42-5CD9D68581B7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A42-4E3E-A203-823B4FB6754F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005CA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10A-4567-AF42-5CD9D68581B7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50000"/>
                          <a:lumOff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A42-4E3E-A203-823B4FB675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TCD!$AH$33:$AI$33</c:f>
              <c:strCache>
                <c:ptCount val="2"/>
                <c:pt idx="0">
                  <c:v>03/2020</c:v>
                </c:pt>
                <c:pt idx="1">
                  <c:v>03/2019</c:v>
                </c:pt>
              </c:strCache>
            </c:strRef>
          </c:cat>
          <c:val>
            <c:numRef>
              <c:f>TCD!$AH$34:$AI$34</c:f>
              <c:numCache>
                <c:formatCode>0.00</c:formatCode>
                <c:ptCount val="2"/>
                <c:pt idx="0">
                  <c:v>1.2</c:v>
                </c:pt>
                <c:pt idx="1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0A-4567-AF42-5CD9D68581B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7"/>
        <c:axId val="876172351"/>
        <c:axId val="760600831"/>
      </c:barChart>
      <c:catAx>
        <c:axId val="8761723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60600831"/>
        <c:crosses val="autoZero"/>
        <c:auto val="1"/>
        <c:lblAlgn val="ctr"/>
        <c:lblOffset val="100"/>
        <c:noMultiLvlLbl val="0"/>
      </c:catAx>
      <c:valAx>
        <c:axId val="760600831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876172351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000"/>
              <a:t>Salairés concernés</a:t>
            </a:r>
          </a:p>
        </c:rich>
      </c:tx>
      <c:layout>
        <c:manualLayout>
          <c:xMode val="edge"/>
          <c:yMode val="edge"/>
          <c:x val="0.32111509958314033"/>
          <c:y val="7.38562091503267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8823529411764705E-2"/>
          <c:y val="0.43675065616797898"/>
          <c:w val="0.89215686274509809"/>
          <c:h val="0.2799160104986876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TCD!$AH$19</c:f>
              <c:strCache>
                <c:ptCount val="1"/>
                <c:pt idx="0">
                  <c:v>Concernés</c:v>
                </c:pt>
              </c:strCache>
            </c:strRef>
          </c:tx>
          <c:spPr>
            <a:solidFill>
              <a:srgbClr val="005CA9"/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4CA4-4C44-A39F-356AAB261A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TCD!$AH$20</c:f>
              <c:numCache>
                <c:formatCode>0%</c:formatCode>
                <c:ptCount val="1"/>
                <c:pt idx="0">
                  <c:v>0.15862068965517243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96-4AC0-9397-00BB1F298F53}"/>
            </c:ext>
          </c:extLst>
        </c:ser>
        <c:ser>
          <c:idx val="1"/>
          <c:order val="1"/>
          <c:tx>
            <c:strRef>
              <c:f>TCD!$AI$19</c:f>
              <c:strCache>
                <c:ptCount val="1"/>
                <c:pt idx="0">
                  <c:v>Non concernés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TCD!$AI$20</c:f>
              <c:numCache>
                <c:formatCode>0%</c:formatCode>
                <c:ptCount val="1"/>
                <c:pt idx="0">
                  <c:v>0.8413793103448276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96-4AC0-9397-00BB1F298F5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"/>
        <c:overlap val="100"/>
        <c:axId val="985318704"/>
        <c:axId val="775901280"/>
      </c:barChart>
      <c:catAx>
        <c:axId val="9853187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75901280"/>
        <c:crosses val="autoZero"/>
        <c:auto val="1"/>
        <c:lblAlgn val="ctr"/>
        <c:lblOffset val="100"/>
        <c:noMultiLvlLbl val="0"/>
      </c:catAx>
      <c:valAx>
        <c:axId val="775901280"/>
        <c:scaling>
          <c:orientation val="minMax"/>
          <c:max val="1"/>
          <c:min val="0"/>
        </c:scaling>
        <c:delete val="1"/>
        <c:axPos val="b"/>
        <c:numFmt formatCode="0%" sourceLinked="1"/>
        <c:majorTickMark val="none"/>
        <c:minorTickMark val="none"/>
        <c:tickLblPos val="nextTo"/>
        <c:crossAx val="98531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7.svg"/><Relationship Id="rId12" Type="http://schemas.openxmlformats.org/officeDocument/2006/relationships/chart" Target="../charts/chart3.xml"/><Relationship Id="rId17" Type="http://schemas.openxmlformats.org/officeDocument/2006/relationships/chart" Target="../charts/chart5.xml"/><Relationship Id="rId2" Type="http://schemas.openxmlformats.org/officeDocument/2006/relationships/image" Target="../media/image2.svg"/><Relationship Id="rId16" Type="http://schemas.openxmlformats.org/officeDocument/2006/relationships/chart" Target="../charts/chart4.xml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chart" Target="../charts/chart2.xml"/><Relationship Id="rId5" Type="http://schemas.openxmlformats.org/officeDocument/2006/relationships/image" Target="../media/image5.svg"/><Relationship Id="rId15" Type="http://schemas.openxmlformats.org/officeDocument/2006/relationships/image" Target="../media/image11.svg"/><Relationship Id="rId10" Type="http://schemas.openxmlformats.org/officeDocument/2006/relationships/chart" Target="../charts/chart1.xml"/><Relationship Id="rId4" Type="http://schemas.openxmlformats.org/officeDocument/2006/relationships/image" Target="../media/image4.png"/><Relationship Id="rId9" Type="http://schemas.openxmlformats.org/officeDocument/2006/relationships/hyperlink" Target="http://pngimg.com/download/43353" TargetMode="External"/><Relationship Id="rId1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sv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hyperlink" Target="https://en.wikipedia.org/wiki/Timeline_of_LinkedIn" TargetMode="External"/><Relationship Id="rId1" Type="http://schemas.openxmlformats.org/officeDocument/2006/relationships/image" Target="../media/image14.png"/><Relationship Id="rId6" Type="http://schemas.openxmlformats.org/officeDocument/2006/relationships/image" Target="../media/image18.svg"/><Relationship Id="rId5" Type="http://schemas.openxmlformats.org/officeDocument/2006/relationships/image" Target="../media/image17.png"/><Relationship Id="rId4" Type="http://schemas.openxmlformats.org/officeDocument/2006/relationships/image" Target="../media/image16.svg"/><Relationship Id="rId9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520560</xdr:colOff>
      <xdr:row>12</xdr:row>
      <xdr:rowOff>118695</xdr:rowOff>
    </xdr:from>
    <xdr:to>
      <xdr:col>11</xdr:col>
      <xdr:colOff>275318</xdr:colOff>
      <xdr:row>14</xdr:row>
      <xdr:rowOff>125421</xdr:rowOff>
    </xdr:to>
    <xdr:pic>
      <xdr:nvPicPr>
        <xdr:cNvPr id="3" name="Graphique 2" descr="Maison">
          <a:extLst>
            <a:ext uri="{FF2B5EF4-FFF2-40B4-BE49-F238E27FC236}">
              <a16:creationId xmlns:a16="http://schemas.microsoft.com/office/drawing/2014/main" id="{7627D6A1-03AD-4619-889F-CA4033577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901935" y="2242770"/>
          <a:ext cx="402458" cy="406777"/>
        </a:xfrm>
        <a:prstGeom prst="rect">
          <a:avLst/>
        </a:prstGeom>
      </xdr:spPr>
    </xdr:pic>
    <xdr:clientData/>
  </xdr:twoCellAnchor>
  <xdr:twoCellAnchor editAs="oneCell">
    <xdr:from>
      <xdr:col>21</xdr:col>
      <xdr:colOff>277711</xdr:colOff>
      <xdr:row>2</xdr:row>
      <xdr:rowOff>136752</xdr:rowOff>
    </xdr:from>
    <xdr:to>
      <xdr:col>23</xdr:col>
      <xdr:colOff>27330</xdr:colOff>
      <xdr:row>2</xdr:row>
      <xdr:rowOff>484695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F6F2538-417D-4E88-BF62-D17F6FF1E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2111" y="839485"/>
          <a:ext cx="1087352" cy="347943"/>
        </a:xfrm>
        <a:prstGeom prst="rect">
          <a:avLst/>
        </a:prstGeom>
      </xdr:spPr>
    </xdr:pic>
    <xdr:clientData/>
  </xdr:twoCellAnchor>
  <xdr:twoCellAnchor editAs="oneCell">
    <xdr:from>
      <xdr:col>15</xdr:col>
      <xdr:colOff>477358</xdr:colOff>
      <xdr:row>12</xdr:row>
      <xdr:rowOff>72081</xdr:rowOff>
    </xdr:from>
    <xdr:to>
      <xdr:col>16</xdr:col>
      <xdr:colOff>371728</xdr:colOff>
      <xdr:row>15</xdr:row>
      <xdr:rowOff>22773</xdr:rowOff>
    </xdr:to>
    <xdr:pic>
      <xdr:nvPicPr>
        <xdr:cNvPr id="8" name="Graphique 7" descr="Pièces de puzzle">
          <a:extLst>
            <a:ext uri="{FF2B5EF4-FFF2-40B4-BE49-F238E27FC236}">
              <a16:creationId xmlns:a16="http://schemas.microsoft.com/office/drawing/2014/main" id="{778A5D84-3EDB-4823-920B-71F51A959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563833" y="2196156"/>
          <a:ext cx="542070" cy="541242"/>
        </a:xfrm>
        <a:prstGeom prst="rect">
          <a:avLst/>
        </a:prstGeom>
      </xdr:spPr>
    </xdr:pic>
    <xdr:clientData/>
  </xdr:twoCellAnchor>
  <xdr:twoCellAnchor editAs="oneCell">
    <xdr:from>
      <xdr:col>20</xdr:col>
      <xdr:colOff>476057</xdr:colOff>
      <xdr:row>12</xdr:row>
      <xdr:rowOff>111929</xdr:rowOff>
    </xdr:from>
    <xdr:to>
      <xdr:col>21</xdr:col>
      <xdr:colOff>304800</xdr:colOff>
      <xdr:row>15</xdr:row>
      <xdr:rowOff>2356</xdr:rowOff>
    </xdr:to>
    <xdr:pic>
      <xdr:nvPicPr>
        <xdr:cNvPr id="24" name="Graphique 23" descr="Stéthoscope">
          <a:extLst>
            <a:ext uri="{FF2B5EF4-FFF2-40B4-BE49-F238E27FC236}">
              <a16:creationId xmlns:a16="http://schemas.microsoft.com/office/drawing/2014/main" id="{FB0654A4-B65F-49FE-8A8C-796781DD8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8916035" y="1652494"/>
          <a:ext cx="474373" cy="479735"/>
        </a:xfrm>
        <a:prstGeom prst="rect">
          <a:avLst/>
        </a:prstGeom>
      </xdr:spPr>
    </xdr:pic>
    <xdr:clientData/>
  </xdr:twoCellAnchor>
  <xdr:twoCellAnchor editAs="oneCell">
    <xdr:from>
      <xdr:col>2</xdr:col>
      <xdr:colOff>39924</xdr:colOff>
      <xdr:row>2</xdr:row>
      <xdr:rowOff>24052</xdr:rowOff>
    </xdr:from>
    <xdr:to>
      <xdr:col>3</xdr:col>
      <xdr:colOff>464262</xdr:colOff>
      <xdr:row>2</xdr:row>
      <xdr:rowOff>558594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88BE7F5-B4DF-429A-A483-6BA69D19EF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9"/>
            </a:ext>
          </a:extLst>
        </a:blip>
        <a:srcRect l="20243" t="-3477" r="15598"/>
        <a:stretch/>
      </xdr:blipFill>
      <xdr:spPr>
        <a:xfrm rot="7882505">
          <a:off x="281156" y="722620"/>
          <a:ext cx="534542" cy="542871"/>
        </a:xfrm>
        <a:prstGeom prst="rect">
          <a:avLst/>
        </a:prstGeom>
      </xdr:spPr>
    </xdr:pic>
    <xdr:clientData/>
  </xdr:twoCellAnchor>
  <xdr:twoCellAnchor>
    <xdr:from>
      <xdr:col>14</xdr:col>
      <xdr:colOff>0</xdr:colOff>
      <xdr:row>15</xdr:row>
      <xdr:rowOff>123825</xdr:rowOff>
    </xdr:from>
    <xdr:to>
      <xdr:col>18</xdr:col>
      <xdr:colOff>0</xdr:colOff>
      <xdr:row>23</xdr:row>
      <xdr:rowOff>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C98407B-4C7D-4AAB-BA45-A2BE063C3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9525</xdr:colOff>
      <xdr:row>15</xdr:row>
      <xdr:rowOff>152400</xdr:rowOff>
    </xdr:from>
    <xdr:to>
      <xdr:col>12</xdr:col>
      <xdr:colOff>638175</xdr:colOff>
      <xdr:row>23</xdr:row>
      <xdr:rowOff>14387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36C838FB-7ECF-4AF6-97FD-FA7DB6E52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1</xdr:colOff>
      <xdr:row>27</xdr:row>
      <xdr:rowOff>104775</xdr:rowOff>
    </xdr:from>
    <xdr:to>
      <xdr:col>14</xdr:col>
      <xdr:colOff>0</xdr:colOff>
      <xdr:row>35</xdr:row>
      <xdr:rowOff>0</xdr:rowOff>
    </xdr:to>
    <xdr:graphicFrame macro="">
      <xdr:nvGraphicFramePr>
        <xdr:cNvPr id="20" name="Graphique 19">
          <a:extLst>
            <a:ext uri="{FF2B5EF4-FFF2-40B4-BE49-F238E27FC236}">
              <a16:creationId xmlns:a16="http://schemas.microsoft.com/office/drawing/2014/main" id="{B63DE4C5-6F99-47A8-A29D-78C72D38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27333</xdr:colOff>
      <xdr:row>5</xdr:row>
      <xdr:rowOff>38357</xdr:rowOff>
    </xdr:from>
    <xdr:to>
      <xdr:col>4</xdr:col>
      <xdr:colOff>41056</xdr:colOff>
      <xdr:row>8</xdr:row>
      <xdr:rowOff>94726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8" name="Genre 1">
              <a:extLst>
                <a:ext uri="{FF2B5EF4-FFF2-40B4-BE49-F238E27FC236}">
                  <a16:creationId xmlns:a16="http://schemas.microsoft.com/office/drawing/2014/main" id="{5D86ED1A-4558-4ECE-8901-DBFD06D7F9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Genre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5933" y="1314707"/>
              <a:ext cx="947173" cy="62786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>
    <xdr:from>
      <xdr:col>3</xdr:col>
      <xdr:colOff>790575</xdr:colOff>
      <xdr:row>5</xdr:row>
      <xdr:rowOff>34323</xdr:rowOff>
    </xdr:from>
    <xdr:to>
      <xdr:col>6</xdr:col>
      <xdr:colOff>92818</xdr:colOff>
      <xdr:row>8</xdr:row>
      <xdr:rowOff>89223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9" name="Contrat 1">
              <a:extLst>
                <a:ext uri="{FF2B5EF4-FFF2-40B4-BE49-F238E27FC236}">
                  <a16:creationId xmlns:a16="http://schemas.microsoft.com/office/drawing/2014/main" id="{07451296-699D-41AC-AE5F-7FD476F0761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33475" y="1310673"/>
              <a:ext cx="1264393" cy="626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>
    <xdr:from>
      <xdr:col>2</xdr:col>
      <xdr:colOff>19311</xdr:colOff>
      <xdr:row>8</xdr:row>
      <xdr:rowOff>91323</xdr:rowOff>
    </xdr:from>
    <xdr:to>
      <xdr:col>6</xdr:col>
      <xdr:colOff>92060</xdr:colOff>
      <xdr:row>14</xdr:row>
      <xdr:rowOff>175174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Statut 1">
              <a:extLst>
                <a:ext uri="{FF2B5EF4-FFF2-40B4-BE49-F238E27FC236}">
                  <a16:creationId xmlns:a16="http://schemas.microsoft.com/office/drawing/2014/main" id="{C70A6E04-A533-4A2D-8865-738E4CD5CC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0286" y="1443873"/>
              <a:ext cx="2149199" cy="125542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 fLocksWithSheet="0"/>
  </xdr:twoCellAnchor>
  <xdr:twoCellAnchor>
    <xdr:from>
      <xdr:col>2</xdr:col>
      <xdr:colOff>22005</xdr:colOff>
      <xdr:row>14</xdr:row>
      <xdr:rowOff>164333</xdr:rowOff>
    </xdr:from>
    <xdr:to>
      <xdr:col>6</xdr:col>
      <xdr:colOff>94755</xdr:colOff>
      <xdr:row>23</xdr:row>
      <xdr:rowOff>167732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E4D7068-9004-461C-B71D-825C58E7B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980" y="2688458"/>
          <a:ext cx="2149200" cy="1717899"/>
        </a:xfrm>
        <a:prstGeom prst="rect">
          <a:avLst/>
        </a:prstGeom>
      </xdr:spPr>
    </xdr:pic>
    <xdr:clientData/>
  </xdr:twoCellAnchor>
  <xdr:oneCellAnchor>
    <xdr:from>
      <xdr:col>15</xdr:col>
      <xdr:colOff>314325</xdr:colOff>
      <xdr:row>30</xdr:row>
      <xdr:rowOff>82349</xdr:rowOff>
    </xdr:from>
    <xdr:ext cx="638175" cy="638175"/>
    <xdr:pic>
      <xdr:nvPicPr>
        <xdr:cNvPr id="35" name="Graphique 34" descr="Calendrier quotidien">
          <a:extLst>
            <a:ext uri="{FF2B5EF4-FFF2-40B4-BE49-F238E27FC236}">
              <a16:creationId xmlns:a16="http://schemas.microsoft.com/office/drawing/2014/main" id="{49A83C7F-6279-4D61-850E-1222EDD18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tretch>
          <a:fillRect/>
        </a:stretch>
      </xdr:blipFill>
      <xdr:spPr>
        <a:xfrm>
          <a:off x="6400800" y="5663999"/>
          <a:ext cx="638175" cy="638175"/>
        </a:xfrm>
        <a:prstGeom prst="rect">
          <a:avLst/>
        </a:prstGeom>
      </xdr:spPr>
    </xdr:pic>
    <xdr:clientData/>
  </xdr:oneCellAnchor>
  <xdr:twoCellAnchor>
    <xdr:from>
      <xdr:col>18</xdr:col>
      <xdr:colOff>0</xdr:colOff>
      <xdr:row>28</xdr:row>
      <xdr:rowOff>0</xdr:rowOff>
    </xdr:from>
    <xdr:to>
      <xdr:col>22</xdr:col>
      <xdr:colOff>647699</xdr:colOff>
      <xdr:row>34</xdr:row>
      <xdr:rowOff>190499</xdr:rowOff>
    </xdr:to>
    <xdr:graphicFrame macro="">
      <xdr:nvGraphicFramePr>
        <xdr:cNvPr id="36" name="Graphique 35">
          <a:extLst>
            <a:ext uri="{FF2B5EF4-FFF2-40B4-BE49-F238E27FC236}">
              <a16:creationId xmlns:a16="http://schemas.microsoft.com/office/drawing/2014/main" id="{8A8499DB-9EC4-484E-A6A4-22DA612A4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19</xdr:col>
      <xdr:colOff>1</xdr:colOff>
      <xdr:row>15</xdr:row>
      <xdr:rowOff>152400</xdr:rowOff>
    </xdr:from>
    <xdr:to>
      <xdr:col>23</xdr:col>
      <xdr:colOff>1</xdr:colOff>
      <xdr:row>20</xdr:row>
      <xdr:rowOff>171450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330271FC-5A2E-4E51-BB6F-3D0129BF8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104775</xdr:colOff>
      <xdr:row>1</xdr:row>
      <xdr:rowOff>85411</xdr:rowOff>
    </xdr:from>
    <xdr:to>
      <xdr:col>10</xdr:col>
      <xdr:colOff>971550</xdr:colOff>
      <xdr:row>4</xdr:row>
      <xdr:rowOff>104777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2E74CBD-B6DC-485F-8084-692C72F31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552136"/>
          <a:ext cx="1752600" cy="5908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1477617</xdr:colOff>
      <xdr:row>1</xdr:row>
      <xdr:rowOff>43288</xdr:rowOff>
    </xdr:from>
    <xdr:to>
      <xdr:col>1</xdr:col>
      <xdr:colOff>3196695</xdr:colOff>
      <xdr:row>4</xdr:row>
      <xdr:rowOff>51353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0C65AFB-6ED8-4934-A850-02C1C31EC6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8617" y="233788"/>
          <a:ext cx="1719078" cy="57956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66675</xdr:colOff>
      <xdr:row>28</xdr:row>
      <xdr:rowOff>1950</xdr:rowOff>
    </xdr:from>
    <xdr:ext cx="288000" cy="288000"/>
    <xdr:pic>
      <xdr:nvPicPr>
        <xdr:cNvPr id="3" name="Image 2">
          <a:extLst>
            <a:ext uri="{FF2B5EF4-FFF2-40B4-BE49-F238E27FC236}">
              <a16:creationId xmlns:a16="http://schemas.microsoft.com/office/drawing/2014/main" id="{CCC0E4D1-C99B-4D4F-8E3F-E581272FE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1590675" y="4240575"/>
          <a:ext cx="288000" cy="288000"/>
        </a:xfrm>
        <a:prstGeom prst="rect">
          <a:avLst/>
        </a:prstGeom>
      </xdr:spPr>
    </xdr:pic>
    <xdr:clientData/>
  </xdr:oneCellAnchor>
  <xdr:oneCellAnchor>
    <xdr:from>
      <xdr:col>3</xdr:col>
      <xdr:colOff>28575</xdr:colOff>
      <xdr:row>29</xdr:row>
      <xdr:rowOff>180975</xdr:rowOff>
    </xdr:from>
    <xdr:ext cx="360000" cy="360000"/>
    <xdr:pic>
      <xdr:nvPicPr>
        <xdr:cNvPr id="4" name="Graphique 3" descr="Adresse de courrier">
          <a:extLst>
            <a:ext uri="{FF2B5EF4-FFF2-40B4-BE49-F238E27FC236}">
              <a16:creationId xmlns:a16="http://schemas.microsoft.com/office/drawing/2014/main" id="{657CA0DA-113D-409E-A1D9-1EB690DCA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552575" y="4610100"/>
          <a:ext cx="360000" cy="360000"/>
        </a:xfrm>
        <a:prstGeom prst="rect">
          <a:avLst/>
        </a:prstGeom>
      </xdr:spPr>
    </xdr:pic>
    <xdr:clientData/>
  </xdr:oneCellAnchor>
  <xdr:oneCellAnchor>
    <xdr:from>
      <xdr:col>3</xdr:col>
      <xdr:colOff>35700</xdr:colOff>
      <xdr:row>31</xdr:row>
      <xdr:rowOff>207150</xdr:rowOff>
    </xdr:from>
    <xdr:ext cx="360000" cy="360000"/>
    <xdr:pic>
      <xdr:nvPicPr>
        <xdr:cNvPr id="5" name="Graphique 4" descr="Combiné">
          <a:extLst>
            <a:ext uri="{FF2B5EF4-FFF2-40B4-BE49-F238E27FC236}">
              <a16:creationId xmlns:a16="http://schemas.microsoft.com/office/drawing/2014/main" id="{BC312595-2237-41A0-8F21-C91D580FE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559700" y="4998225"/>
          <a:ext cx="360000" cy="360000"/>
        </a:xfrm>
        <a:prstGeom prst="rect">
          <a:avLst/>
        </a:prstGeom>
      </xdr:spPr>
    </xdr:pic>
    <xdr:clientData/>
  </xdr:oneCellAnchor>
  <xdr:oneCellAnchor>
    <xdr:from>
      <xdr:col>3</xdr:col>
      <xdr:colOff>33300</xdr:colOff>
      <xdr:row>25</xdr:row>
      <xdr:rowOff>138075</xdr:rowOff>
    </xdr:from>
    <xdr:ext cx="360000" cy="360000"/>
    <xdr:pic>
      <xdr:nvPicPr>
        <xdr:cNvPr id="6" name="Graphique 5" descr="Internet">
          <a:extLst>
            <a:ext uri="{FF2B5EF4-FFF2-40B4-BE49-F238E27FC236}">
              <a16:creationId xmlns:a16="http://schemas.microsoft.com/office/drawing/2014/main" id="{860F9981-A003-453D-82A9-0872431E0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557300" y="3805200"/>
          <a:ext cx="360000" cy="360000"/>
        </a:xfrm>
        <a:prstGeom prst="rect">
          <a:avLst/>
        </a:prstGeom>
      </xdr:spPr>
    </xdr:pic>
    <xdr:clientData/>
  </xdr:oneCellAnchor>
  <xdr:twoCellAnchor editAs="oneCell">
    <xdr:from>
      <xdr:col>4</xdr:col>
      <xdr:colOff>76200</xdr:colOff>
      <xdr:row>2</xdr:row>
      <xdr:rowOff>76200</xdr:rowOff>
    </xdr:from>
    <xdr:to>
      <xdr:col>6</xdr:col>
      <xdr:colOff>406240</xdr:colOff>
      <xdr:row>5</xdr:row>
      <xdr:rowOff>50927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D6E05FD6-8278-4FF6-8AB3-E1E4FD3F6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75" y="447675"/>
          <a:ext cx="1577815" cy="48907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t" refreshedDate="43950.666908449071" createdVersion="6" refreshedVersion="6" minRefreshableVersion="3" recordCount="198" xr:uid="{7A8D9449-DDAD-4DFF-8276-641E76D110C1}">
  <cacheSource type="worksheet">
    <worksheetSource name="T_données"/>
  </cacheSource>
  <cacheFields count="9">
    <cacheField name="Matricule" numFmtId="0">
      <sharedItems containsSemiMixedTypes="0" containsString="0" containsNumber="1" containsInteger="1" minValue="800002" maxValue="88813044" count="518">
        <n v="88813044"/>
        <n v="20810462"/>
        <n v="11811100"/>
        <n v="10810710"/>
        <n v="890570"/>
        <n v="890569"/>
        <n v="890406"/>
        <n v="890257"/>
        <n v="890105"/>
        <n v="890033"/>
        <n v="880704"/>
        <n v="880625"/>
        <n v="880605"/>
        <n v="880441"/>
        <n v="880414"/>
        <n v="880377"/>
        <n v="880255"/>
        <n v="880213"/>
        <n v="870426"/>
        <n v="870402"/>
        <n v="870304"/>
        <n v="870295"/>
        <n v="870200"/>
        <n v="870198"/>
        <n v="870081"/>
        <n v="870011"/>
        <n v="860342"/>
        <n v="860241"/>
        <n v="860210"/>
        <n v="860146"/>
        <n v="860116"/>
        <n v="860026"/>
        <n v="850003"/>
        <n v="840762"/>
        <n v="840756"/>
        <n v="840517"/>
        <n v="840439"/>
        <n v="840384"/>
        <n v="840323"/>
        <n v="840207"/>
        <n v="840183"/>
        <n v="840142"/>
        <n v="840111"/>
        <n v="840083"/>
        <n v="840073"/>
        <n v="830579"/>
        <n v="830529"/>
        <n v="830528"/>
        <n v="830472"/>
        <n v="830464"/>
        <n v="830458"/>
        <n v="830284"/>
        <n v="830239"/>
        <n v="830214"/>
        <n v="830209"/>
        <n v="830195"/>
        <n v="830129"/>
        <n v="822501"/>
        <n v="822127"/>
        <n v="821439"/>
        <n v="820830"/>
        <n v="820816"/>
        <n v="820769"/>
        <n v="820526"/>
        <n v="820501"/>
        <n v="820402"/>
        <n v="820212"/>
        <n v="820144"/>
        <n v="820125"/>
        <n v="820053"/>
        <n v="813408"/>
        <n v="813395"/>
        <n v="813383"/>
        <n v="813372"/>
        <n v="813361"/>
        <n v="813359"/>
        <n v="813349"/>
        <n v="813333"/>
        <n v="813327"/>
        <n v="813316"/>
        <n v="813300"/>
        <n v="813292"/>
        <n v="813282"/>
        <n v="813275"/>
        <n v="813265"/>
        <n v="813253"/>
        <n v="813243"/>
        <n v="813226"/>
        <n v="813201"/>
        <n v="813190"/>
        <n v="813184"/>
        <n v="813173"/>
        <n v="813168"/>
        <n v="813163"/>
        <n v="813156"/>
        <n v="813152"/>
        <n v="813107"/>
        <n v="813106"/>
        <n v="813082"/>
        <n v="813059"/>
        <n v="813038"/>
        <n v="813032"/>
        <n v="813019"/>
        <n v="813004"/>
        <n v="812984"/>
        <n v="812967"/>
        <n v="812950"/>
        <n v="812947"/>
        <n v="812935"/>
        <n v="812922"/>
        <n v="812912"/>
        <n v="812880"/>
        <n v="812870"/>
        <n v="812853"/>
        <n v="812847"/>
        <n v="812830"/>
        <n v="812818"/>
        <n v="812805"/>
        <n v="812795"/>
        <n v="812790"/>
        <n v="812788"/>
        <n v="812770"/>
        <n v="812763"/>
        <n v="812752"/>
        <n v="812733"/>
        <n v="812720"/>
        <n v="812714"/>
        <n v="812710"/>
        <n v="812700"/>
        <n v="812687"/>
        <n v="812683"/>
        <n v="812679"/>
        <n v="812675"/>
        <n v="812662"/>
        <n v="812653"/>
        <n v="812639"/>
        <n v="812636"/>
        <n v="812616"/>
        <n v="812601"/>
        <n v="812591"/>
        <n v="812590"/>
        <n v="812569"/>
        <n v="812537"/>
        <n v="812534"/>
        <n v="812520"/>
        <n v="812519"/>
        <n v="812501"/>
        <n v="812493"/>
        <n v="812488"/>
        <n v="812484"/>
        <n v="812479"/>
        <n v="812475"/>
        <n v="812452"/>
        <n v="812443"/>
        <n v="812432"/>
        <n v="812422"/>
        <n v="812419"/>
        <n v="812390"/>
        <n v="812368"/>
        <n v="812353"/>
        <n v="812312"/>
        <n v="812280"/>
        <n v="812268"/>
        <n v="812246"/>
        <n v="812225"/>
        <n v="812200"/>
        <n v="812198"/>
        <n v="812185"/>
        <n v="812177"/>
        <n v="812168"/>
        <n v="812163"/>
        <n v="812137"/>
        <n v="812128"/>
        <n v="812109"/>
        <n v="812090"/>
        <n v="812067"/>
        <n v="812058"/>
        <n v="812054"/>
        <n v="812048"/>
        <n v="812031"/>
        <n v="812030"/>
        <n v="812029"/>
        <n v="812020"/>
        <n v="812019"/>
        <n v="812013"/>
        <n v="811995"/>
        <n v="811994"/>
        <n v="811986"/>
        <n v="811953"/>
        <n v="811945"/>
        <n v="811942"/>
        <n v="811921"/>
        <n v="811902"/>
        <n v="811891"/>
        <n v="811887"/>
        <n v="811882"/>
        <n v="811852"/>
        <n v="811840"/>
        <n v="802016" u="1"/>
        <n v="803025" u="1"/>
        <n v="800002" u="1"/>
        <n v="810092" u="1"/>
        <n v="811104" u="1"/>
        <n v="810101" u="1"/>
        <n v="808087" u="1"/>
        <n v="800023" u="1"/>
        <n v="807086" u="1"/>
        <n v="811122" u="1"/>
        <n v="804066" u="1"/>
        <n v="810118" u="1"/>
        <n v="804071" u="1"/>
        <n v="811133" u="1"/>
        <n v="804074" u="1"/>
        <n v="810129" u="1"/>
        <n v="810130" u="1"/>
        <n v="802066" u="1"/>
        <n v="810134" u="1"/>
        <n v="811146" u="1"/>
        <n v="807114" u="1"/>
        <n v="809131" u="1"/>
        <n v="806106" u="1"/>
        <n v="802082" u="1"/>
        <n v="810150" u="1"/>
        <n v="805110" u="1"/>
        <n v="811163" u="1"/>
        <n v="805119" u="1"/>
        <n v="806133" u="1"/>
        <n v="804117" u="1"/>
        <n v="803110" u="1"/>
        <n v="811179" u="1"/>
        <n v="804126" u="1"/>
        <n v="810177" u="1"/>
        <n v="809173" u="1"/>
        <n v="806148" u="1"/>
        <n v="802116" u="1"/>
        <n v="811198" u="1"/>
        <n v="804139" u="1"/>
        <n v="811200" u="1"/>
        <n v="807169" u="1"/>
        <n v="811203" u="1"/>
        <n v="806168" u="1"/>
        <n v="811212" u="1"/>
        <n v="808190" u="1"/>
        <n v="804163" u="1"/>
        <n v="805172" u="1"/>
        <n v="810217" u="1"/>
        <n v="811226" u="1"/>
        <n v="811229" u="1"/>
        <n v="806192" u="1"/>
        <n v="808209" u="1"/>
        <n v="808213" u="1"/>
        <n v="802164" u="1"/>
        <n v="807208" u="1"/>
        <n v="808220" u="1"/>
        <n v="804189" u="1"/>
        <n v="804191" u="1"/>
        <n v="810245" u="1"/>
        <n v="803187" u="1"/>
        <n v="811258" u="1"/>
        <n v="811268" u="1"/>
        <n v="811276" u="1"/>
        <n v="810268" u="1"/>
        <n v="804224" u="1"/>
        <n v="811285" u="1"/>
        <n v="801203" u="1"/>
        <n v="803223" u="1"/>
        <n v="801213" u="1"/>
        <n v="801214" u="1"/>
        <n v="811299" u="1"/>
        <n v="803232" u="1"/>
        <n v="811303" u="1"/>
        <n v="804245" u="1"/>
        <n v="811305" u="1"/>
        <n v="810298" u="1"/>
        <n v="802232" u="1"/>
        <n v="810306" u="1"/>
        <n v="801233" u="1"/>
        <n v="808294" u="1"/>
        <n v="806278" u="1"/>
        <n v="802248" u="1"/>
        <n v="811329" u="1"/>
        <n v="800236" u="1"/>
        <n v="806287" u="1"/>
        <n v="810324" u="1"/>
        <n v="811339" u="1"/>
        <n v="808314" u="1"/>
        <n v="803284" u="1"/>
        <n v="811353" u="1"/>
        <n v="802281" u="1"/>
        <n v="804298" u="1"/>
        <n v="808336" u="1"/>
        <n v="800271" u="1"/>
        <n v="811366" u="1"/>
        <n v="811367" u="1"/>
        <n v="809353" u="1"/>
        <n v="800278" u="1"/>
        <n v="802300" u="1"/>
        <n v="807343" u="1"/>
        <n v="800287" u="1"/>
        <n v="804321" u="1"/>
        <n v="809366" u="1"/>
        <n v="802307" u="1"/>
        <n v="804326" u="1"/>
        <n v="808361" u="1"/>
        <n v="811387" u="1"/>
        <n v="803320" u="1"/>
        <n v="803325" u="1"/>
        <n v="800302" u="1"/>
        <n v="807364" u="1"/>
        <n v="802326" u="1"/>
        <n v="809386" u="1"/>
        <n v="808378" u="1"/>
        <n v="804348" u="1"/>
        <n v="810400" u="1"/>
        <n v="801324" u="1"/>
        <n v="811409" u="1"/>
        <n v="806370" u="1"/>
        <n v="802339" u="1"/>
        <n v="801331" u="1"/>
        <n v="801334" u="1"/>
        <n v="802347" u="1"/>
        <n v="807394" u="1"/>
        <n v="804369" u="1"/>
        <n v="803361" u="1"/>
        <n v="811441" u="1"/>
        <n v="807409" u="1"/>
        <n v="803377" u="1"/>
        <n v="802373" u="1"/>
        <n v="801369" u="1"/>
        <n v="809437" u="1"/>
        <n v="811456" u="1"/>
        <n v="802382" u="1"/>
        <n v="804403" u="1"/>
        <n v="803396" u="1"/>
        <n v="811464" u="1"/>
        <n v="808444" u="1"/>
        <n v="811473" u="1"/>
        <n v="800382" u="1"/>
        <n v="801391" u="1"/>
        <n v="811484" u="1"/>
        <n v="802412" u="1"/>
        <n v="807455" u="1"/>
        <n v="804431" u="1"/>
        <n v="809479" u="1"/>
        <n v="811509" u="1"/>
        <n v="806475" u="1"/>
        <n v="802442" u="1"/>
        <n v="803451" u="1"/>
        <n v="805469" u="1"/>
        <n v="807486" u="1"/>
        <n v="810515" u="1"/>
        <n v="802448" u="1"/>
        <n v="802450" u="1"/>
        <n v="804470" u="1"/>
        <n v="811530" u="1"/>
        <n v="801447" u="1"/>
        <n v="803469" u="1"/>
        <n v="804483" u="1"/>
        <n v="811544" u="1"/>
        <n v="807517" u="1"/>
        <n v="804494" u="1"/>
        <n v="806511" u="1"/>
        <n v="803491" u="1"/>
        <n v="808543" u="1"/>
        <n v="804512" u="1"/>
        <n v="809559" u="1"/>
        <n v="808557" u="1"/>
        <n v="803515" u="1"/>
        <n v="809570" u="1"/>
        <n v="804529" u="1"/>
        <n v="811589" u="1"/>
        <n v="806547" u="1"/>
        <n v="811590" u="1"/>
        <n v="807563" u="1"/>
        <n v="806555" u="1"/>
        <n v="800509" u="1"/>
        <n v="802526" u="1"/>
        <n v="800510" u="1"/>
        <n v="809589" u="1"/>
        <n v="802535" u="1"/>
        <n v="806574" u="1"/>
        <n v="801532" u="1"/>
        <n v="802543" u="1"/>
        <n v="808598" u="1"/>
        <n v="811625" u="1"/>
        <n v="808601" u="1"/>
        <n v="805577" u="1"/>
        <n v="811634" u="1"/>
        <n v="810633" u="1"/>
        <n v="802570" u="1"/>
        <n v="804589" u="1"/>
        <n v="811652" u="1"/>
        <n v="805602" u="1"/>
        <n v="811657" u="1"/>
        <n v="802587" u="1"/>
        <n v="811665" u="1"/>
        <n v="811667" u="1"/>
        <n v="810659" u="1"/>
        <n v="804612" u="1"/>
        <n v="803606" u="1"/>
        <n v="804616" u="1"/>
        <n v="810673" u="1"/>
        <n v="802606" u="1"/>
        <n v="806641" u="1"/>
        <n v="811684" u="1"/>
        <n v="809672" u="1"/>
        <n v="811691" u="1"/>
        <n v="806657" u="1"/>
        <n v="811705" u="1"/>
        <n v="811710" u="1"/>
        <n v="810702" u="1"/>
        <n v="803644" u="1"/>
        <n v="810707" u="1"/>
        <n v="811716" u="1"/>
        <n v="805668" u="1"/>
        <n v="806680" u="1"/>
        <n v="805672" u="1"/>
        <n v="800638" u="1"/>
        <n v="811733" u="1"/>
        <n v="802657" u="1"/>
        <n v="806692" u="1"/>
        <n v="804677" u="1"/>
        <n v="804682" u="1"/>
        <n v="804684" u="1"/>
        <n v="800651" u="1"/>
        <n v="801664" u="1"/>
        <n v="806707" u="1"/>
        <n v="810745" u="1"/>
        <n v="811760" u="1"/>
        <n v="811762" u="1"/>
        <n v="802688" u="1"/>
        <n v="804706" u="1"/>
        <n v="806726" u="1"/>
        <n v="809753" u="1"/>
        <n v="810770" u="1"/>
        <n v="811780" u="1"/>
        <n v="806738" u="1"/>
        <n v="800688" u="1"/>
        <n v="800694" u="1"/>
        <n v="804732" u="1"/>
        <n v="803726" u="1"/>
        <n v="807769" u="1"/>
        <n v="802728" u="1"/>
        <n v="803739" u="1"/>
        <n v="803740" u="1"/>
        <n v="802738" u="1"/>
        <n v="806772" u="1"/>
        <n v="808791" u="1"/>
        <n v="802741" u="1"/>
        <n v="811823" u="1"/>
        <n v="810817" u="1"/>
        <n v="803760" u="1"/>
        <n v="802757" u="1"/>
        <n v="810828" u="1"/>
        <n v="810837" u="1"/>
        <n v="807816" u="1"/>
        <n v="800760" u="1"/>
        <n v="806816" u="1"/>
        <n v="803792" u="1"/>
        <n v="810859" u="1"/>
        <n v="801785" u="1"/>
        <n v="809855" u="1"/>
        <n v="804815" u="1"/>
        <n v="809869" u="1"/>
        <n v="802814" u="1"/>
        <n v="807860" u="1"/>
        <n v="803829" u="1"/>
        <n v="806866" u="1"/>
        <n v="806871" u="1"/>
        <n v="801829" u="1"/>
        <n v="809906" u="1"/>
        <n v="802853" u="1"/>
        <n v="800839" u="1"/>
        <n v="809919" u="1"/>
        <n v="803871" u="1"/>
        <n v="810938" u="1"/>
        <n v="800860" u="1"/>
        <n v="805903" u="1"/>
        <n v="802890" u="1"/>
        <n v="806928" u="1"/>
        <n v="800883" u="1"/>
        <n v="808951" u="1"/>
        <n v="807945" u="1"/>
        <n v="804923" u="1"/>
        <n v="800890" u="1"/>
        <n v="805938" u="1"/>
        <n v="800898" u="1"/>
        <n v="810985" u="1"/>
        <n v="806955" u="1"/>
        <n v="800910" u="1"/>
        <n v="809988" u="1"/>
        <n v="803942" u="1"/>
        <n v="804955" u="1"/>
        <n v="806973" u="1"/>
        <n v="807983" u="1"/>
        <n v="802941" u="1"/>
        <n v="811013" u="1"/>
        <n v="802950" u="1"/>
        <n v="806986" u="1"/>
        <n v="800941" u="1"/>
        <n v="811026" u="1"/>
        <n v="806995" u="1"/>
        <n v="808004" u="1"/>
        <n v="807009" u="1"/>
        <n v="807013" u="1"/>
        <n v="808026" u="1"/>
        <n v="801978" u="1"/>
        <n v="811062" u="1"/>
        <n v="810059" u="1"/>
        <n v="805018" u="1"/>
        <n v="811069" u="1"/>
        <n v="800986" u="1"/>
        <n v="810064" u="1"/>
        <n v="807039" u="1"/>
        <n v="809056" u="1"/>
        <n v="804021" u="1"/>
        <n v="802007" u="1"/>
        <n v="810078" u="1"/>
      </sharedItems>
    </cacheField>
    <cacheField name="Taux de travail" numFmtId="9">
      <sharedItems containsSemiMixedTypes="0" containsString="0" containsNumber="1" minValue="0.2" maxValue="1"/>
    </cacheField>
    <cacheField name="Nom" numFmtId="0">
      <sharedItems/>
    </cacheField>
    <cacheField name="Genre" numFmtId="0">
      <sharedItems containsBlank="1" count="3">
        <s v="H"/>
        <s v="F"/>
        <m u="1"/>
      </sharedItems>
    </cacheField>
    <cacheField name="Contrat" numFmtId="0">
      <sharedItems containsBlank="1" count="3">
        <s v="CDI"/>
        <s v="CDD"/>
        <m u="1"/>
      </sharedItems>
    </cacheField>
    <cacheField name="Statut" numFmtId="0">
      <sharedItems containsBlank="1" count="6">
        <s v="Cadre"/>
        <s v="Ouvrier"/>
        <s v="Technicien"/>
        <s v="Agent Maitrise"/>
        <s v="Alternance"/>
        <m u="1"/>
      </sharedItems>
    </cacheField>
    <cacheField name="Nb jours _x000a_télétravail" numFmtId="164">
      <sharedItems containsString="0" containsBlank="1" containsNumber="1" containsInteger="1" minValue="0" maxValue="110" count="112">
        <n v="7"/>
        <m/>
        <n v="12"/>
        <n v="10"/>
        <n v="11"/>
        <n v="19"/>
        <n v="20"/>
        <n v="18"/>
        <n v="8"/>
        <n v="5"/>
        <n v="6"/>
        <n v="9"/>
        <n v="3"/>
        <n v="0"/>
        <n v="96" u="1"/>
        <n v="57" u="1"/>
        <n v="34" u="1"/>
        <n v="75" u="1"/>
        <n v="100" u="1"/>
        <n v="13" u="1"/>
        <n v="59" u="1"/>
        <n v="36" u="1"/>
        <n v="79" u="1"/>
        <n v="104" u="1"/>
        <n v="61" u="1"/>
        <n v="38" u="1"/>
        <n v="83" u="1"/>
        <n v="108" u="1"/>
        <n v="14" u="1"/>
        <n v="63" u="1"/>
        <n v="40" u="1"/>
        <n v="87" u="1"/>
        <n v="66" u="1"/>
        <n v="42" u="1"/>
        <n v="91" u="1"/>
        <n v="15" u="1"/>
        <n v="70" u="1"/>
        <n v="44" u="1"/>
        <n v="95" u="1"/>
        <n v="74" u="1"/>
        <n v="2" u="1"/>
        <n v="46" u="1"/>
        <n v="99" u="1"/>
        <n v="16" u="1"/>
        <n v="78" u="1"/>
        <n v="48" u="1"/>
        <n v="103" u="1"/>
        <n v="17" u="1"/>
        <n v="82" u="1"/>
        <n v="50" u="1"/>
        <n v="107" u="1"/>
        <n v="86" u="1"/>
        <n v="52" u="1"/>
        <n v="65" u="1"/>
        <n v="90" u="1"/>
        <n v="54" u="1"/>
        <n v="69" u="1"/>
        <n v="94" u="1"/>
        <n v="56" u="1"/>
        <n v="33" u="1"/>
        <n v="73" u="1"/>
        <n v="21" u="1"/>
        <n v="98" u="1"/>
        <n v="58" u="1"/>
        <n v="35" u="1"/>
        <n v="77" u="1"/>
        <n v="22" u="1"/>
        <n v="102" u="1"/>
        <n v="60" u="1"/>
        <n v="37" u="1"/>
        <n v="81" u="1"/>
        <n v="1" u="1"/>
        <n v="23" u="1"/>
        <n v="106" u="1"/>
        <n v="62" u="1"/>
        <n v="39" u="1"/>
        <n v="85" u="1"/>
        <n v="24" u="1"/>
        <n v="110" u="1"/>
        <n v="64" u="1"/>
        <n v="41" u="1"/>
        <n v="89" u="1"/>
        <n v="25" u="1"/>
        <n v="68" u="1"/>
        <n v="43" u="1"/>
        <n v="93" u="1"/>
        <n v="26" u="1"/>
        <n v="72" u="1"/>
        <n v="45" u="1"/>
        <n v="97" u="1"/>
        <n v="27" u="1"/>
        <n v="76" u="1"/>
        <n v="47" u="1"/>
        <n v="101" u="1"/>
        <n v="28" u="1"/>
        <n v="80" u="1"/>
        <n v="49" u="1"/>
        <n v="105" u="1"/>
        <n v="29" u="1"/>
        <n v="84" u="1"/>
        <n v="51" u="1"/>
        <n v="109" u="1"/>
        <n v="30" u="1"/>
        <n v="88" u="1"/>
        <n v="53" u="1"/>
        <n v="31" u="1"/>
        <n v="67" u="1"/>
        <n v="4" u="1"/>
        <n v="92" u="1"/>
        <n v="55" u="1"/>
        <n v="32" u="1"/>
        <n v="71" u="1"/>
      </sharedItems>
    </cacheField>
    <cacheField name="Nb jours _x000a_activité partielle" numFmtId="164">
      <sharedItems containsString="0" containsBlank="1" containsNumber="1" containsInteger="1" minValue="0" maxValue="110" count="112">
        <m/>
        <n v="5"/>
        <n v="2"/>
        <n v="1"/>
        <n v="6"/>
        <n v="7"/>
        <n v="4"/>
        <n v="8"/>
        <n v="11"/>
        <n v="12"/>
        <n v="13"/>
        <n v="14"/>
        <n v="20"/>
        <n v="21"/>
        <n v="22"/>
        <n v="3"/>
        <n v="0"/>
        <n v="96" u="1"/>
        <n v="57" u="1"/>
        <n v="34" u="1"/>
        <n v="75" u="1"/>
        <n v="100" u="1"/>
        <n v="59" u="1"/>
        <n v="36" u="1"/>
        <n v="79" u="1"/>
        <n v="104" u="1"/>
        <n v="61" u="1"/>
        <n v="38" u="1"/>
        <n v="83" u="1"/>
        <n v="108" u="1"/>
        <n v="63" u="1"/>
        <n v="40" u="1"/>
        <n v="87" u="1"/>
        <n v="66" u="1"/>
        <n v="42" u="1"/>
        <n v="91" u="1"/>
        <n v="15" u="1"/>
        <n v="70" u="1"/>
        <n v="44" u="1"/>
        <n v="95" u="1"/>
        <n v="74" u="1"/>
        <n v="46" u="1"/>
        <n v="99" u="1"/>
        <n v="16" u="1"/>
        <n v="78" u="1"/>
        <n v="48" u="1"/>
        <n v="103" u="1"/>
        <n v="17" u="1"/>
        <n v="82" u="1"/>
        <n v="50" u="1"/>
        <n v="107" u="1"/>
        <n v="18" u="1"/>
        <n v="86" u="1"/>
        <n v="52" u="1"/>
        <n v="65" u="1"/>
        <n v="19" u="1"/>
        <n v="90" u="1"/>
        <n v="54" u="1"/>
        <n v="69" u="1"/>
        <n v="94" u="1"/>
        <n v="56" u="1"/>
        <n v="33" u="1"/>
        <n v="73" u="1"/>
        <n v="98" u="1"/>
        <n v="58" u="1"/>
        <n v="35" u="1"/>
        <n v="77" u="1"/>
        <n v="102" u="1"/>
        <n v="60" u="1"/>
        <n v="37" u="1"/>
        <n v="81" u="1"/>
        <n v="23" u="1"/>
        <n v="106" u="1"/>
        <n v="62" u="1"/>
        <n v="39" u="1"/>
        <n v="85" u="1"/>
        <n v="24" u="1"/>
        <n v="110" u="1"/>
        <n v="64" u="1"/>
        <n v="41" u="1"/>
        <n v="89" u="1"/>
        <n v="25" u="1"/>
        <n v="68" u="1"/>
        <n v="9" u="1"/>
        <n v="43" u="1"/>
        <n v="93" u="1"/>
        <n v="26" u="1"/>
        <n v="72" u="1"/>
        <n v="45" u="1"/>
        <n v="97" u="1"/>
        <n v="27" u="1"/>
        <n v="76" u="1"/>
        <n v="10" u="1"/>
        <n v="47" u="1"/>
        <n v="101" u="1"/>
        <n v="28" u="1"/>
        <n v="80" u="1"/>
        <n v="49" u="1"/>
        <n v="105" u="1"/>
        <n v="29" u="1"/>
        <n v="84" u="1"/>
        <n v="51" u="1"/>
        <n v="109" u="1"/>
        <n v="30" u="1"/>
        <n v="88" u="1"/>
        <n v="53" u="1"/>
        <n v="31" u="1"/>
        <n v="67" u="1"/>
        <n v="92" u="1"/>
        <n v="55" u="1"/>
        <n v="32" u="1"/>
        <n v="71" u="1"/>
      </sharedItems>
    </cacheField>
    <cacheField name="Nb jours _x000a_arrêt maladie" numFmtId="164">
      <sharedItems containsString="0" containsBlank="1" containsNumber="1" containsInteger="1" minValue="0" maxValue="110" count="112">
        <m/>
        <n v="8"/>
        <n v="5"/>
        <n v="1"/>
        <n v="2"/>
        <n v="18"/>
        <n v="3"/>
        <n v="6"/>
        <n v="11"/>
        <n v="4"/>
        <n v="9"/>
        <n v="10"/>
        <n v="15"/>
        <n v="12"/>
        <n v="7"/>
        <n v="0"/>
        <n v="96" u="1"/>
        <n v="57" u="1"/>
        <n v="34" u="1"/>
        <n v="75" u="1"/>
        <n v="100" u="1"/>
        <n v="13" u="1"/>
        <n v="59" u="1"/>
        <n v="36" u="1"/>
        <n v="79" u="1"/>
        <n v="104" u="1"/>
        <n v="61" u="1"/>
        <n v="38" u="1"/>
        <n v="83" u="1"/>
        <n v="108" u="1"/>
        <n v="14" u="1"/>
        <n v="63" u="1"/>
        <n v="40" u="1"/>
        <n v="87" u="1"/>
        <n v="66" u="1"/>
        <n v="42" u="1"/>
        <n v="91" u="1"/>
        <n v="70" u="1"/>
        <n v="44" u="1"/>
        <n v="95" u="1"/>
        <n v="74" u="1"/>
        <n v="46" u="1"/>
        <n v="99" u="1"/>
        <n v="16" u="1"/>
        <n v="78" u="1"/>
        <n v="48" u="1"/>
        <n v="103" u="1"/>
        <n v="17" u="1"/>
        <n v="82" u="1"/>
        <n v="50" u="1"/>
        <n v="107" u="1"/>
        <n v="86" u="1"/>
        <n v="52" u="1"/>
        <n v="65" u="1"/>
        <n v="19" u="1"/>
        <n v="90" u="1"/>
        <n v="54" u="1"/>
        <n v="69" u="1"/>
        <n v="20" u="1"/>
        <n v="94" u="1"/>
        <n v="56" u="1"/>
        <n v="33" u="1"/>
        <n v="73" u="1"/>
        <n v="21" u="1"/>
        <n v="98" u="1"/>
        <n v="58" u="1"/>
        <n v="35" u="1"/>
        <n v="77" u="1"/>
        <n v="22" u="1"/>
        <n v="102" u="1"/>
        <n v="60" u="1"/>
        <n v="37" u="1"/>
        <n v="81" u="1"/>
        <n v="23" u="1"/>
        <n v="106" u="1"/>
        <n v="62" u="1"/>
        <n v="39" u="1"/>
        <n v="85" u="1"/>
        <n v="24" u="1"/>
        <n v="110" u="1"/>
        <n v="64" u="1"/>
        <n v="41" u="1"/>
        <n v="89" u="1"/>
        <n v="25" u="1"/>
        <n v="68" u="1"/>
        <n v="43" u="1"/>
        <n v="93" u="1"/>
        <n v="26" u="1"/>
        <n v="72" u="1"/>
        <n v="45" u="1"/>
        <n v="97" u="1"/>
        <n v="27" u="1"/>
        <n v="76" u="1"/>
        <n v="47" u="1"/>
        <n v="101" u="1"/>
        <n v="28" u="1"/>
        <n v="80" u="1"/>
        <n v="49" u="1"/>
        <n v="105" u="1"/>
        <n v="29" u="1"/>
        <n v="84" u="1"/>
        <n v="51" u="1"/>
        <n v="109" u="1"/>
        <n v="30" u="1"/>
        <n v="88" u="1"/>
        <n v="53" u="1"/>
        <n v="31" u="1"/>
        <n v="67" u="1"/>
        <n v="92" u="1"/>
        <n v="55" u="1"/>
        <n v="32" u="1"/>
        <n v="71" u="1"/>
      </sharedItems>
    </cacheField>
  </cacheFields>
  <extLst>
    <ext xmlns:x14="http://schemas.microsoft.com/office/spreadsheetml/2009/9/main" uri="{725AE2AE-9491-48be-B2B4-4EB974FC3084}">
      <x14:pivotCacheDefinition pivotCacheId="92687098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">
  <r>
    <x v="0"/>
    <n v="1"/>
    <s v="PRUES"/>
    <x v="0"/>
    <x v="0"/>
    <x v="0"/>
    <x v="0"/>
    <x v="0"/>
    <x v="0"/>
  </r>
  <r>
    <x v="1"/>
    <n v="1"/>
    <s v="AUFFRET"/>
    <x v="1"/>
    <x v="0"/>
    <x v="1"/>
    <x v="1"/>
    <x v="1"/>
    <x v="0"/>
  </r>
  <r>
    <x v="2"/>
    <n v="1"/>
    <s v="PESTANA"/>
    <x v="0"/>
    <x v="0"/>
    <x v="0"/>
    <x v="1"/>
    <x v="0"/>
    <x v="1"/>
  </r>
  <r>
    <x v="3"/>
    <n v="1"/>
    <s v="JAMMET"/>
    <x v="0"/>
    <x v="0"/>
    <x v="2"/>
    <x v="1"/>
    <x v="2"/>
    <x v="0"/>
  </r>
  <r>
    <x v="4"/>
    <n v="1"/>
    <s v="BEN SALHA"/>
    <x v="0"/>
    <x v="0"/>
    <x v="1"/>
    <x v="1"/>
    <x v="0"/>
    <x v="0"/>
  </r>
  <r>
    <x v="5"/>
    <n v="1"/>
    <s v="FOLLIN"/>
    <x v="0"/>
    <x v="0"/>
    <x v="1"/>
    <x v="1"/>
    <x v="3"/>
    <x v="0"/>
  </r>
  <r>
    <x v="6"/>
    <n v="1"/>
    <s v="DJAMBO"/>
    <x v="0"/>
    <x v="0"/>
    <x v="1"/>
    <x v="1"/>
    <x v="3"/>
    <x v="0"/>
  </r>
  <r>
    <x v="7"/>
    <n v="1"/>
    <s v="NICOLAS"/>
    <x v="0"/>
    <x v="0"/>
    <x v="1"/>
    <x v="1"/>
    <x v="4"/>
    <x v="0"/>
  </r>
  <r>
    <x v="8"/>
    <n v="1"/>
    <s v="NOEL"/>
    <x v="0"/>
    <x v="0"/>
    <x v="1"/>
    <x v="1"/>
    <x v="0"/>
    <x v="0"/>
  </r>
  <r>
    <x v="9"/>
    <n v="0.5"/>
    <s v="ABICHOU"/>
    <x v="0"/>
    <x v="0"/>
    <x v="1"/>
    <x v="1"/>
    <x v="0"/>
    <x v="0"/>
  </r>
  <r>
    <x v="10"/>
    <n v="0.5"/>
    <s v="BARBOSA GONCALVES MAUGER"/>
    <x v="0"/>
    <x v="0"/>
    <x v="1"/>
    <x v="1"/>
    <x v="1"/>
    <x v="0"/>
  </r>
  <r>
    <x v="11"/>
    <n v="1"/>
    <s v="DELAVEAU"/>
    <x v="0"/>
    <x v="0"/>
    <x v="2"/>
    <x v="1"/>
    <x v="0"/>
    <x v="0"/>
  </r>
  <r>
    <x v="12"/>
    <n v="1"/>
    <s v="LEROY GUILLARD"/>
    <x v="0"/>
    <x v="0"/>
    <x v="1"/>
    <x v="1"/>
    <x v="4"/>
    <x v="0"/>
  </r>
  <r>
    <x v="13"/>
    <n v="1"/>
    <s v="REZZIK"/>
    <x v="0"/>
    <x v="0"/>
    <x v="0"/>
    <x v="2"/>
    <x v="0"/>
    <x v="2"/>
  </r>
  <r>
    <x v="14"/>
    <n v="1"/>
    <s v="CHAKROUN"/>
    <x v="0"/>
    <x v="0"/>
    <x v="1"/>
    <x v="1"/>
    <x v="5"/>
    <x v="0"/>
  </r>
  <r>
    <x v="15"/>
    <n v="0.5"/>
    <s v="BASTIEN"/>
    <x v="1"/>
    <x v="0"/>
    <x v="1"/>
    <x v="1"/>
    <x v="0"/>
    <x v="0"/>
  </r>
  <r>
    <x v="16"/>
    <n v="1"/>
    <s v="DELACHAUX"/>
    <x v="0"/>
    <x v="0"/>
    <x v="1"/>
    <x v="1"/>
    <x v="0"/>
    <x v="0"/>
  </r>
  <r>
    <x v="17"/>
    <n v="1"/>
    <s v="DUMON"/>
    <x v="0"/>
    <x v="0"/>
    <x v="1"/>
    <x v="1"/>
    <x v="6"/>
    <x v="0"/>
  </r>
  <r>
    <x v="18"/>
    <n v="1"/>
    <s v="AYME"/>
    <x v="0"/>
    <x v="0"/>
    <x v="1"/>
    <x v="1"/>
    <x v="2"/>
    <x v="0"/>
  </r>
  <r>
    <x v="19"/>
    <n v="0.8"/>
    <s v="GHANNOU"/>
    <x v="1"/>
    <x v="0"/>
    <x v="1"/>
    <x v="1"/>
    <x v="1"/>
    <x v="0"/>
  </r>
  <r>
    <x v="20"/>
    <n v="1"/>
    <s v="COHENDET"/>
    <x v="0"/>
    <x v="0"/>
    <x v="1"/>
    <x v="1"/>
    <x v="0"/>
    <x v="0"/>
  </r>
  <r>
    <x v="21"/>
    <n v="1"/>
    <s v="CRIOU"/>
    <x v="0"/>
    <x v="0"/>
    <x v="2"/>
    <x v="1"/>
    <x v="0"/>
    <x v="2"/>
  </r>
  <r>
    <x v="22"/>
    <n v="1"/>
    <s v="RATANAVONG"/>
    <x v="0"/>
    <x v="0"/>
    <x v="1"/>
    <x v="1"/>
    <x v="0"/>
    <x v="0"/>
  </r>
  <r>
    <x v="23"/>
    <n v="1"/>
    <s v="DE SAINT JEAN"/>
    <x v="0"/>
    <x v="0"/>
    <x v="2"/>
    <x v="1"/>
    <x v="0"/>
    <x v="0"/>
  </r>
  <r>
    <x v="24"/>
    <n v="1"/>
    <s v="ZAHI"/>
    <x v="0"/>
    <x v="0"/>
    <x v="2"/>
    <x v="1"/>
    <x v="0"/>
    <x v="0"/>
  </r>
  <r>
    <x v="25"/>
    <n v="1"/>
    <s v="RODRIGUES"/>
    <x v="1"/>
    <x v="0"/>
    <x v="0"/>
    <x v="1"/>
    <x v="0"/>
    <x v="2"/>
  </r>
  <r>
    <x v="26"/>
    <n v="1"/>
    <s v="MARCHAL"/>
    <x v="0"/>
    <x v="0"/>
    <x v="2"/>
    <x v="1"/>
    <x v="3"/>
    <x v="0"/>
  </r>
  <r>
    <x v="27"/>
    <n v="0.5"/>
    <s v="FALEK"/>
    <x v="0"/>
    <x v="0"/>
    <x v="0"/>
    <x v="1"/>
    <x v="0"/>
    <x v="2"/>
  </r>
  <r>
    <x v="28"/>
    <n v="1"/>
    <s v="KLIMCZAK"/>
    <x v="0"/>
    <x v="0"/>
    <x v="1"/>
    <x v="1"/>
    <x v="0"/>
    <x v="0"/>
  </r>
  <r>
    <x v="29"/>
    <n v="1"/>
    <s v="KAKKAS"/>
    <x v="0"/>
    <x v="0"/>
    <x v="3"/>
    <x v="1"/>
    <x v="0"/>
    <x v="0"/>
  </r>
  <r>
    <x v="30"/>
    <n v="1"/>
    <s v="BURES"/>
    <x v="0"/>
    <x v="0"/>
    <x v="1"/>
    <x v="1"/>
    <x v="7"/>
    <x v="0"/>
  </r>
  <r>
    <x v="31"/>
    <n v="1"/>
    <s v="CAILLE"/>
    <x v="0"/>
    <x v="0"/>
    <x v="0"/>
    <x v="3"/>
    <x v="0"/>
    <x v="0"/>
  </r>
  <r>
    <x v="32"/>
    <n v="0.5"/>
    <s v="DIABY"/>
    <x v="0"/>
    <x v="0"/>
    <x v="3"/>
    <x v="1"/>
    <x v="0"/>
    <x v="0"/>
  </r>
  <r>
    <x v="33"/>
    <n v="1"/>
    <s v="ROSAMONT"/>
    <x v="0"/>
    <x v="0"/>
    <x v="0"/>
    <x v="1"/>
    <x v="3"/>
    <x v="0"/>
  </r>
  <r>
    <x v="34"/>
    <n v="1"/>
    <s v="PAILLOUX"/>
    <x v="1"/>
    <x v="0"/>
    <x v="3"/>
    <x v="1"/>
    <x v="0"/>
    <x v="0"/>
  </r>
  <r>
    <x v="35"/>
    <n v="1"/>
    <s v="DESSE"/>
    <x v="0"/>
    <x v="0"/>
    <x v="0"/>
    <x v="1"/>
    <x v="5"/>
    <x v="0"/>
  </r>
  <r>
    <x v="36"/>
    <n v="1"/>
    <s v="FRULEUX"/>
    <x v="0"/>
    <x v="0"/>
    <x v="1"/>
    <x v="1"/>
    <x v="6"/>
    <x v="0"/>
  </r>
  <r>
    <x v="37"/>
    <n v="1"/>
    <s v="CUVILLIER"/>
    <x v="0"/>
    <x v="0"/>
    <x v="1"/>
    <x v="1"/>
    <x v="1"/>
    <x v="0"/>
  </r>
  <r>
    <x v="38"/>
    <n v="1"/>
    <s v="RETHORE"/>
    <x v="0"/>
    <x v="0"/>
    <x v="1"/>
    <x v="1"/>
    <x v="5"/>
    <x v="0"/>
  </r>
  <r>
    <x v="39"/>
    <n v="1"/>
    <s v="MAYELA"/>
    <x v="0"/>
    <x v="0"/>
    <x v="1"/>
    <x v="1"/>
    <x v="6"/>
    <x v="0"/>
  </r>
  <r>
    <x v="40"/>
    <n v="1"/>
    <s v="GUAIS"/>
    <x v="0"/>
    <x v="0"/>
    <x v="2"/>
    <x v="1"/>
    <x v="0"/>
    <x v="0"/>
  </r>
  <r>
    <x v="41"/>
    <n v="1"/>
    <s v="MAREGA"/>
    <x v="0"/>
    <x v="0"/>
    <x v="0"/>
    <x v="4"/>
    <x v="0"/>
    <x v="0"/>
  </r>
  <r>
    <x v="42"/>
    <n v="0.6"/>
    <s v="DUVAL DONAS"/>
    <x v="0"/>
    <x v="0"/>
    <x v="2"/>
    <x v="1"/>
    <x v="0"/>
    <x v="3"/>
  </r>
  <r>
    <x v="43"/>
    <n v="1"/>
    <s v="DE CARVALHO"/>
    <x v="0"/>
    <x v="0"/>
    <x v="1"/>
    <x v="1"/>
    <x v="0"/>
    <x v="4"/>
  </r>
  <r>
    <x v="44"/>
    <n v="1"/>
    <s v="HIPPOLYTE"/>
    <x v="0"/>
    <x v="0"/>
    <x v="1"/>
    <x v="1"/>
    <x v="0"/>
    <x v="0"/>
  </r>
  <r>
    <x v="45"/>
    <n v="0.7"/>
    <s v="SUISSA"/>
    <x v="0"/>
    <x v="0"/>
    <x v="1"/>
    <x v="1"/>
    <x v="0"/>
    <x v="0"/>
  </r>
  <r>
    <x v="46"/>
    <n v="0.8"/>
    <s v="FEUNTEUN"/>
    <x v="0"/>
    <x v="0"/>
    <x v="1"/>
    <x v="1"/>
    <x v="0"/>
    <x v="0"/>
  </r>
  <r>
    <x v="47"/>
    <n v="0.8"/>
    <s v="BENBRAHIM"/>
    <x v="1"/>
    <x v="0"/>
    <x v="2"/>
    <x v="1"/>
    <x v="4"/>
    <x v="0"/>
  </r>
  <r>
    <x v="48"/>
    <n v="1"/>
    <s v="GERIN WIERING"/>
    <x v="0"/>
    <x v="0"/>
    <x v="1"/>
    <x v="1"/>
    <x v="5"/>
    <x v="0"/>
  </r>
  <r>
    <x v="49"/>
    <n v="1"/>
    <s v="BLOQUET"/>
    <x v="0"/>
    <x v="0"/>
    <x v="1"/>
    <x v="1"/>
    <x v="7"/>
    <x v="0"/>
  </r>
  <r>
    <x v="50"/>
    <n v="1"/>
    <s v="LE"/>
    <x v="1"/>
    <x v="0"/>
    <x v="1"/>
    <x v="1"/>
    <x v="0"/>
    <x v="0"/>
  </r>
  <r>
    <x v="51"/>
    <n v="1"/>
    <s v="SIFFLEUR"/>
    <x v="0"/>
    <x v="0"/>
    <x v="2"/>
    <x v="1"/>
    <x v="0"/>
    <x v="0"/>
  </r>
  <r>
    <x v="52"/>
    <n v="1"/>
    <s v="NAIT MESSAOUD"/>
    <x v="1"/>
    <x v="0"/>
    <x v="1"/>
    <x v="1"/>
    <x v="8"/>
    <x v="0"/>
  </r>
  <r>
    <x v="53"/>
    <n v="1"/>
    <s v="WALLA"/>
    <x v="1"/>
    <x v="0"/>
    <x v="1"/>
    <x v="1"/>
    <x v="9"/>
    <x v="0"/>
  </r>
  <r>
    <x v="54"/>
    <n v="0.7"/>
    <s v="MESSIOUI"/>
    <x v="0"/>
    <x v="0"/>
    <x v="1"/>
    <x v="1"/>
    <x v="10"/>
    <x v="0"/>
  </r>
  <r>
    <x v="55"/>
    <n v="1"/>
    <s v="MORADEL"/>
    <x v="1"/>
    <x v="0"/>
    <x v="1"/>
    <x v="1"/>
    <x v="11"/>
    <x v="0"/>
  </r>
  <r>
    <x v="56"/>
    <n v="1"/>
    <s v="SCINBAK"/>
    <x v="0"/>
    <x v="0"/>
    <x v="1"/>
    <x v="1"/>
    <x v="0"/>
    <x v="0"/>
  </r>
  <r>
    <x v="57"/>
    <n v="0.5"/>
    <s v="DORSEMAINE"/>
    <x v="0"/>
    <x v="0"/>
    <x v="1"/>
    <x v="1"/>
    <x v="0"/>
    <x v="0"/>
  </r>
  <r>
    <x v="58"/>
    <n v="1"/>
    <s v="ESGUN"/>
    <x v="0"/>
    <x v="0"/>
    <x v="1"/>
    <x v="1"/>
    <x v="0"/>
    <x v="0"/>
  </r>
  <r>
    <x v="59"/>
    <n v="1"/>
    <s v="GUYON"/>
    <x v="0"/>
    <x v="0"/>
    <x v="1"/>
    <x v="1"/>
    <x v="0"/>
    <x v="5"/>
  </r>
  <r>
    <x v="60"/>
    <n v="1"/>
    <s v="WESTEEL"/>
    <x v="1"/>
    <x v="0"/>
    <x v="1"/>
    <x v="5"/>
    <x v="0"/>
    <x v="0"/>
  </r>
  <r>
    <x v="61"/>
    <n v="1"/>
    <s v="DORNET"/>
    <x v="0"/>
    <x v="0"/>
    <x v="2"/>
    <x v="1"/>
    <x v="12"/>
    <x v="0"/>
  </r>
  <r>
    <x v="62"/>
    <n v="0.5"/>
    <s v="BOULZAGUET"/>
    <x v="0"/>
    <x v="0"/>
    <x v="0"/>
    <x v="1"/>
    <x v="13"/>
    <x v="0"/>
  </r>
  <r>
    <x v="63"/>
    <n v="0.5"/>
    <s v="BILLARD"/>
    <x v="0"/>
    <x v="0"/>
    <x v="2"/>
    <x v="1"/>
    <x v="14"/>
    <x v="0"/>
  </r>
  <r>
    <x v="64"/>
    <n v="1"/>
    <s v="ZEMOUR"/>
    <x v="0"/>
    <x v="0"/>
    <x v="2"/>
    <x v="1"/>
    <x v="1"/>
    <x v="0"/>
  </r>
  <r>
    <x v="65"/>
    <n v="1"/>
    <s v="MOURIN"/>
    <x v="0"/>
    <x v="0"/>
    <x v="0"/>
    <x v="1"/>
    <x v="0"/>
    <x v="0"/>
  </r>
  <r>
    <x v="66"/>
    <n v="1"/>
    <s v="ASHRAF"/>
    <x v="0"/>
    <x v="0"/>
    <x v="1"/>
    <x v="1"/>
    <x v="5"/>
    <x v="0"/>
  </r>
  <r>
    <x v="67"/>
    <n v="0.5"/>
    <s v="DAUBE"/>
    <x v="0"/>
    <x v="0"/>
    <x v="2"/>
    <x v="1"/>
    <x v="0"/>
    <x v="0"/>
  </r>
  <r>
    <x v="68"/>
    <n v="0.8"/>
    <s v="ZEUDE"/>
    <x v="0"/>
    <x v="0"/>
    <x v="1"/>
    <x v="1"/>
    <x v="1"/>
    <x v="0"/>
  </r>
  <r>
    <x v="69"/>
    <n v="0.8"/>
    <s v="MALBERTI"/>
    <x v="1"/>
    <x v="0"/>
    <x v="0"/>
    <x v="1"/>
    <x v="0"/>
    <x v="6"/>
  </r>
  <r>
    <x v="70"/>
    <n v="1"/>
    <s v="DELAHAIE"/>
    <x v="1"/>
    <x v="0"/>
    <x v="1"/>
    <x v="1"/>
    <x v="0"/>
    <x v="1"/>
  </r>
  <r>
    <x v="71"/>
    <n v="0.8"/>
    <s v="DUBOIS"/>
    <x v="0"/>
    <x v="0"/>
    <x v="1"/>
    <x v="1"/>
    <x v="0"/>
    <x v="7"/>
  </r>
  <r>
    <x v="72"/>
    <n v="0.8"/>
    <s v="EL BAZE"/>
    <x v="0"/>
    <x v="0"/>
    <x v="0"/>
    <x v="1"/>
    <x v="0"/>
    <x v="0"/>
  </r>
  <r>
    <x v="73"/>
    <n v="1"/>
    <s v="GAINAND"/>
    <x v="0"/>
    <x v="1"/>
    <x v="4"/>
    <x v="1"/>
    <x v="0"/>
    <x v="2"/>
  </r>
  <r>
    <x v="74"/>
    <n v="1"/>
    <s v="CATICHE"/>
    <x v="0"/>
    <x v="0"/>
    <x v="0"/>
    <x v="1"/>
    <x v="0"/>
    <x v="0"/>
  </r>
  <r>
    <x v="75"/>
    <n v="1"/>
    <s v="CHIREZ"/>
    <x v="0"/>
    <x v="0"/>
    <x v="0"/>
    <x v="1"/>
    <x v="2"/>
    <x v="0"/>
  </r>
  <r>
    <x v="76"/>
    <n v="0.8"/>
    <s v="BOCHON"/>
    <x v="0"/>
    <x v="0"/>
    <x v="2"/>
    <x v="1"/>
    <x v="0"/>
    <x v="0"/>
  </r>
  <r>
    <x v="77"/>
    <n v="1"/>
    <s v="WATELLET"/>
    <x v="0"/>
    <x v="0"/>
    <x v="1"/>
    <x v="1"/>
    <x v="15"/>
    <x v="0"/>
  </r>
  <r>
    <x v="78"/>
    <n v="1"/>
    <s v="DUBOIS"/>
    <x v="0"/>
    <x v="0"/>
    <x v="2"/>
    <x v="1"/>
    <x v="0"/>
    <x v="0"/>
  </r>
  <r>
    <x v="79"/>
    <n v="1"/>
    <s v="LE LAY"/>
    <x v="0"/>
    <x v="0"/>
    <x v="0"/>
    <x v="1"/>
    <x v="0"/>
    <x v="8"/>
  </r>
  <r>
    <x v="80"/>
    <n v="1"/>
    <s v="LUNION"/>
    <x v="0"/>
    <x v="0"/>
    <x v="2"/>
    <x v="1"/>
    <x v="0"/>
    <x v="0"/>
  </r>
  <r>
    <x v="81"/>
    <n v="1"/>
    <s v="CUVELIER"/>
    <x v="1"/>
    <x v="0"/>
    <x v="1"/>
    <x v="1"/>
    <x v="1"/>
    <x v="0"/>
  </r>
  <r>
    <x v="82"/>
    <n v="1"/>
    <s v="THERY"/>
    <x v="0"/>
    <x v="0"/>
    <x v="1"/>
    <x v="1"/>
    <x v="6"/>
    <x v="0"/>
  </r>
  <r>
    <x v="83"/>
    <n v="1"/>
    <s v="MBAYE"/>
    <x v="0"/>
    <x v="0"/>
    <x v="0"/>
    <x v="1"/>
    <x v="0"/>
    <x v="0"/>
  </r>
  <r>
    <x v="84"/>
    <n v="1"/>
    <s v="COUVE"/>
    <x v="0"/>
    <x v="0"/>
    <x v="1"/>
    <x v="1"/>
    <x v="15"/>
    <x v="0"/>
  </r>
  <r>
    <x v="85"/>
    <n v="0.2"/>
    <s v="MUZZATI"/>
    <x v="0"/>
    <x v="0"/>
    <x v="0"/>
    <x v="1"/>
    <x v="0"/>
    <x v="0"/>
  </r>
  <r>
    <x v="86"/>
    <n v="1"/>
    <s v="LUGAND"/>
    <x v="0"/>
    <x v="0"/>
    <x v="2"/>
    <x v="1"/>
    <x v="15"/>
    <x v="0"/>
  </r>
  <r>
    <x v="87"/>
    <n v="1"/>
    <s v="NEEL"/>
    <x v="0"/>
    <x v="0"/>
    <x v="2"/>
    <x v="1"/>
    <x v="0"/>
    <x v="0"/>
  </r>
  <r>
    <x v="88"/>
    <n v="1"/>
    <s v="GHERMI"/>
    <x v="1"/>
    <x v="0"/>
    <x v="1"/>
    <x v="1"/>
    <x v="3"/>
    <x v="0"/>
  </r>
  <r>
    <x v="89"/>
    <n v="1"/>
    <s v="BLANDIN"/>
    <x v="0"/>
    <x v="0"/>
    <x v="0"/>
    <x v="6"/>
    <x v="0"/>
    <x v="0"/>
  </r>
  <r>
    <x v="90"/>
    <n v="1"/>
    <s v="LARGY"/>
    <x v="0"/>
    <x v="0"/>
    <x v="2"/>
    <x v="1"/>
    <x v="1"/>
    <x v="0"/>
  </r>
  <r>
    <x v="91"/>
    <n v="0.5"/>
    <s v="PINA GRANADO"/>
    <x v="0"/>
    <x v="0"/>
    <x v="2"/>
    <x v="1"/>
    <x v="0"/>
    <x v="0"/>
  </r>
  <r>
    <x v="92"/>
    <n v="0.5"/>
    <s v="NEGRONI"/>
    <x v="0"/>
    <x v="0"/>
    <x v="2"/>
    <x v="1"/>
    <x v="0"/>
    <x v="0"/>
  </r>
  <r>
    <x v="93"/>
    <n v="1"/>
    <s v="TOLLET"/>
    <x v="1"/>
    <x v="0"/>
    <x v="1"/>
    <x v="1"/>
    <x v="0"/>
    <x v="0"/>
  </r>
  <r>
    <x v="94"/>
    <n v="1"/>
    <s v="DO"/>
    <x v="0"/>
    <x v="0"/>
    <x v="2"/>
    <x v="1"/>
    <x v="6"/>
    <x v="0"/>
  </r>
  <r>
    <x v="95"/>
    <n v="1"/>
    <s v="NABAL"/>
    <x v="0"/>
    <x v="0"/>
    <x v="0"/>
    <x v="1"/>
    <x v="4"/>
    <x v="0"/>
  </r>
  <r>
    <x v="96"/>
    <n v="0.5"/>
    <s v="BRUNET"/>
    <x v="0"/>
    <x v="0"/>
    <x v="0"/>
    <x v="1"/>
    <x v="0"/>
    <x v="9"/>
  </r>
  <r>
    <x v="97"/>
    <n v="1"/>
    <s v="MARTINOT"/>
    <x v="0"/>
    <x v="0"/>
    <x v="1"/>
    <x v="1"/>
    <x v="0"/>
    <x v="2"/>
  </r>
  <r>
    <x v="98"/>
    <n v="1"/>
    <s v="CIMINELLI"/>
    <x v="0"/>
    <x v="0"/>
    <x v="0"/>
    <x v="1"/>
    <x v="0"/>
    <x v="0"/>
  </r>
  <r>
    <x v="99"/>
    <n v="1"/>
    <s v="JAUBOURG"/>
    <x v="1"/>
    <x v="0"/>
    <x v="1"/>
    <x v="1"/>
    <x v="3"/>
    <x v="0"/>
  </r>
  <r>
    <x v="100"/>
    <n v="1"/>
    <s v="DESHAYES"/>
    <x v="0"/>
    <x v="0"/>
    <x v="2"/>
    <x v="1"/>
    <x v="5"/>
    <x v="0"/>
  </r>
  <r>
    <x v="101"/>
    <n v="1"/>
    <s v="GICQUERE"/>
    <x v="0"/>
    <x v="0"/>
    <x v="0"/>
    <x v="1"/>
    <x v="0"/>
    <x v="0"/>
  </r>
  <r>
    <x v="102"/>
    <n v="1"/>
    <s v="DIABIRA"/>
    <x v="0"/>
    <x v="0"/>
    <x v="1"/>
    <x v="1"/>
    <x v="15"/>
    <x v="0"/>
  </r>
  <r>
    <x v="103"/>
    <n v="1"/>
    <s v="SOUMARI"/>
    <x v="1"/>
    <x v="0"/>
    <x v="1"/>
    <x v="1"/>
    <x v="5"/>
    <x v="0"/>
  </r>
  <r>
    <x v="104"/>
    <n v="0.5"/>
    <s v="LUIS"/>
    <x v="0"/>
    <x v="0"/>
    <x v="0"/>
    <x v="1"/>
    <x v="0"/>
    <x v="10"/>
  </r>
  <r>
    <x v="105"/>
    <n v="1"/>
    <s v="BENSANI"/>
    <x v="0"/>
    <x v="1"/>
    <x v="4"/>
    <x v="1"/>
    <x v="0"/>
    <x v="11"/>
  </r>
  <r>
    <x v="106"/>
    <n v="1"/>
    <s v="VITAL"/>
    <x v="0"/>
    <x v="0"/>
    <x v="2"/>
    <x v="1"/>
    <x v="0"/>
    <x v="0"/>
  </r>
  <r>
    <x v="107"/>
    <n v="1"/>
    <s v="LENOIR"/>
    <x v="1"/>
    <x v="0"/>
    <x v="1"/>
    <x v="1"/>
    <x v="0"/>
    <x v="12"/>
  </r>
  <r>
    <x v="108"/>
    <n v="0.7"/>
    <s v="BATY"/>
    <x v="0"/>
    <x v="0"/>
    <x v="1"/>
    <x v="1"/>
    <x v="6"/>
    <x v="0"/>
  </r>
  <r>
    <x v="109"/>
    <n v="1"/>
    <s v="TOUNI"/>
    <x v="0"/>
    <x v="0"/>
    <x v="0"/>
    <x v="1"/>
    <x v="0"/>
    <x v="0"/>
  </r>
  <r>
    <x v="110"/>
    <n v="1"/>
    <s v="DE CARVALHO"/>
    <x v="0"/>
    <x v="0"/>
    <x v="1"/>
    <x v="1"/>
    <x v="0"/>
    <x v="12"/>
  </r>
  <r>
    <x v="111"/>
    <n v="1"/>
    <s v="DELFOLIE"/>
    <x v="0"/>
    <x v="0"/>
    <x v="0"/>
    <x v="1"/>
    <x v="0"/>
    <x v="8"/>
  </r>
  <r>
    <x v="112"/>
    <n v="1"/>
    <s v="CORRAL"/>
    <x v="1"/>
    <x v="0"/>
    <x v="0"/>
    <x v="7"/>
    <x v="0"/>
    <x v="0"/>
  </r>
  <r>
    <x v="113"/>
    <n v="1"/>
    <s v="AGESILAS"/>
    <x v="0"/>
    <x v="0"/>
    <x v="1"/>
    <x v="1"/>
    <x v="3"/>
    <x v="0"/>
  </r>
  <r>
    <x v="114"/>
    <n v="1"/>
    <s v="MASSANT"/>
    <x v="0"/>
    <x v="0"/>
    <x v="0"/>
    <x v="1"/>
    <x v="0"/>
    <x v="0"/>
  </r>
  <r>
    <x v="115"/>
    <n v="1"/>
    <s v="COLONEAUX"/>
    <x v="0"/>
    <x v="0"/>
    <x v="3"/>
    <x v="1"/>
    <x v="0"/>
    <x v="0"/>
  </r>
  <r>
    <x v="116"/>
    <n v="1"/>
    <s v="PROVOST"/>
    <x v="0"/>
    <x v="0"/>
    <x v="2"/>
    <x v="1"/>
    <x v="5"/>
    <x v="0"/>
  </r>
  <r>
    <x v="117"/>
    <n v="1"/>
    <s v="SOYER"/>
    <x v="0"/>
    <x v="0"/>
    <x v="2"/>
    <x v="1"/>
    <x v="0"/>
    <x v="0"/>
  </r>
  <r>
    <x v="118"/>
    <n v="1"/>
    <s v="DUEYMES"/>
    <x v="0"/>
    <x v="0"/>
    <x v="1"/>
    <x v="1"/>
    <x v="0"/>
    <x v="0"/>
  </r>
  <r>
    <x v="119"/>
    <n v="1"/>
    <s v="GOMES"/>
    <x v="0"/>
    <x v="1"/>
    <x v="4"/>
    <x v="1"/>
    <x v="0"/>
    <x v="0"/>
  </r>
  <r>
    <x v="120"/>
    <n v="1"/>
    <s v="MOKWA LEMBELE"/>
    <x v="1"/>
    <x v="0"/>
    <x v="1"/>
    <x v="1"/>
    <x v="0"/>
    <x v="0"/>
  </r>
  <r>
    <x v="121"/>
    <n v="1"/>
    <s v="DELBECQ"/>
    <x v="0"/>
    <x v="0"/>
    <x v="1"/>
    <x v="1"/>
    <x v="0"/>
    <x v="0"/>
  </r>
  <r>
    <x v="122"/>
    <n v="1"/>
    <s v="ZITOUNI"/>
    <x v="0"/>
    <x v="0"/>
    <x v="1"/>
    <x v="1"/>
    <x v="6"/>
    <x v="0"/>
  </r>
  <r>
    <x v="123"/>
    <n v="1"/>
    <s v="MERLIN"/>
    <x v="0"/>
    <x v="0"/>
    <x v="1"/>
    <x v="1"/>
    <x v="0"/>
    <x v="0"/>
  </r>
  <r>
    <x v="124"/>
    <n v="0.2"/>
    <s v="PANJAMURTHY"/>
    <x v="0"/>
    <x v="0"/>
    <x v="0"/>
    <x v="3"/>
    <x v="0"/>
    <x v="0"/>
  </r>
  <r>
    <x v="125"/>
    <n v="1"/>
    <s v="PRESLE"/>
    <x v="0"/>
    <x v="0"/>
    <x v="1"/>
    <x v="1"/>
    <x v="0"/>
    <x v="13"/>
  </r>
  <r>
    <x v="126"/>
    <n v="1"/>
    <s v="ROYENS"/>
    <x v="1"/>
    <x v="0"/>
    <x v="1"/>
    <x v="1"/>
    <x v="0"/>
    <x v="14"/>
  </r>
  <r>
    <x v="127"/>
    <n v="1"/>
    <s v="LORENZO"/>
    <x v="1"/>
    <x v="0"/>
    <x v="1"/>
    <x v="1"/>
    <x v="0"/>
    <x v="1"/>
  </r>
  <r>
    <x v="128"/>
    <n v="1"/>
    <s v="MOREL"/>
    <x v="1"/>
    <x v="0"/>
    <x v="1"/>
    <x v="1"/>
    <x v="0"/>
    <x v="0"/>
  </r>
  <r>
    <x v="129"/>
    <n v="1"/>
    <s v="FANCHON"/>
    <x v="0"/>
    <x v="0"/>
    <x v="2"/>
    <x v="1"/>
    <x v="0"/>
    <x v="0"/>
  </r>
  <r>
    <x v="130"/>
    <n v="1"/>
    <s v="DJEAPREGASSAME"/>
    <x v="1"/>
    <x v="0"/>
    <x v="1"/>
    <x v="1"/>
    <x v="2"/>
    <x v="0"/>
  </r>
  <r>
    <x v="131"/>
    <n v="1"/>
    <s v="CORTEZ"/>
    <x v="0"/>
    <x v="0"/>
    <x v="1"/>
    <x v="1"/>
    <x v="0"/>
    <x v="0"/>
  </r>
  <r>
    <x v="132"/>
    <n v="1"/>
    <s v="LAU"/>
    <x v="0"/>
    <x v="0"/>
    <x v="3"/>
    <x v="1"/>
    <x v="5"/>
    <x v="0"/>
  </r>
  <r>
    <x v="133"/>
    <n v="1"/>
    <s v="HIRTZLER"/>
    <x v="0"/>
    <x v="0"/>
    <x v="1"/>
    <x v="1"/>
    <x v="3"/>
    <x v="0"/>
  </r>
  <r>
    <x v="134"/>
    <n v="1"/>
    <s v="GAPAIX"/>
    <x v="0"/>
    <x v="0"/>
    <x v="2"/>
    <x v="1"/>
    <x v="0"/>
    <x v="0"/>
  </r>
  <r>
    <x v="135"/>
    <n v="1"/>
    <s v="COULIBALY"/>
    <x v="0"/>
    <x v="0"/>
    <x v="0"/>
    <x v="1"/>
    <x v="0"/>
    <x v="13"/>
  </r>
  <r>
    <x v="136"/>
    <n v="1"/>
    <s v="BOUSQUET"/>
    <x v="0"/>
    <x v="0"/>
    <x v="1"/>
    <x v="1"/>
    <x v="3"/>
    <x v="0"/>
  </r>
  <r>
    <x v="137"/>
    <n v="1"/>
    <s v="DANG TRAN"/>
    <x v="0"/>
    <x v="0"/>
    <x v="3"/>
    <x v="8"/>
    <x v="0"/>
    <x v="0"/>
  </r>
  <r>
    <x v="138"/>
    <n v="1"/>
    <s v="DELOUME"/>
    <x v="1"/>
    <x v="0"/>
    <x v="1"/>
    <x v="1"/>
    <x v="0"/>
    <x v="0"/>
  </r>
  <r>
    <x v="139"/>
    <n v="1"/>
    <s v="ANNA"/>
    <x v="0"/>
    <x v="0"/>
    <x v="0"/>
    <x v="1"/>
    <x v="4"/>
    <x v="0"/>
  </r>
  <r>
    <x v="140"/>
    <n v="1"/>
    <s v="HENRIET"/>
    <x v="0"/>
    <x v="0"/>
    <x v="1"/>
    <x v="1"/>
    <x v="3"/>
    <x v="0"/>
  </r>
  <r>
    <x v="141"/>
    <n v="1"/>
    <s v="ANDRE"/>
    <x v="0"/>
    <x v="0"/>
    <x v="0"/>
    <x v="9"/>
    <x v="0"/>
    <x v="0"/>
  </r>
  <r>
    <x v="142"/>
    <n v="0.8"/>
    <s v="MAWAWA"/>
    <x v="1"/>
    <x v="0"/>
    <x v="2"/>
    <x v="1"/>
    <x v="0"/>
    <x v="0"/>
  </r>
  <r>
    <x v="143"/>
    <n v="1"/>
    <s v="AFONSO"/>
    <x v="0"/>
    <x v="1"/>
    <x v="1"/>
    <x v="1"/>
    <x v="4"/>
    <x v="0"/>
  </r>
  <r>
    <x v="144"/>
    <n v="1"/>
    <s v="BA"/>
    <x v="0"/>
    <x v="1"/>
    <x v="1"/>
    <x v="1"/>
    <x v="0"/>
    <x v="0"/>
  </r>
  <r>
    <x v="145"/>
    <n v="1"/>
    <s v="GUICHARD"/>
    <x v="1"/>
    <x v="0"/>
    <x v="1"/>
    <x v="1"/>
    <x v="6"/>
    <x v="0"/>
  </r>
  <r>
    <x v="146"/>
    <n v="1"/>
    <s v="GIL GONZALEZ"/>
    <x v="0"/>
    <x v="0"/>
    <x v="0"/>
    <x v="1"/>
    <x v="3"/>
    <x v="0"/>
  </r>
  <r>
    <x v="147"/>
    <n v="1"/>
    <s v="DORVILMA"/>
    <x v="0"/>
    <x v="0"/>
    <x v="1"/>
    <x v="1"/>
    <x v="5"/>
    <x v="0"/>
  </r>
  <r>
    <x v="148"/>
    <n v="1"/>
    <s v="CARIDADE"/>
    <x v="0"/>
    <x v="0"/>
    <x v="1"/>
    <x v="1"/>
    <x v="6"/>
    <x v="0"/>
  </r>
  <r>
    <x v="149"/>
    <n v="1"/>
    <s v="BOUCHAM"/>
    <x v="1"/>
    <x v="0"/>
    <x v="1"/>
    <x v="1"/>
    <x v="2"/>
    <x v="0"/>
  </r>
  <r>
    <x v="150"/>
    <n v="1"/>
    <s v="RAMOS"/>
    <x v="0"/>
    <x v="0"/>
    <x v="1"/>
    <x v="1"/>
    <x v="0"/>
    <x v="0"/>
  </r>
  <r>
    <x v="151"/>
    <n v="1"/>
    <s v="SARRASIN"/>
    <x v="0"/>
    <x v="0"/>
    <x v="1"/>
    <x v="1"/>
    <x v="4"/>
    <x v="0"/>
  </r>
  <r>
    <x v="152"/>
    <n v="1"/>
    <s v="SYNAEVE"/>
    <x v="0"/>
    <x v="1"/>
    <x v="4"/>
    <x v="8"/>
    <x v="0"/>
    <x v="0"/>
  </r>
  <r>
    <x v="153"/>
    <n v="1"/>
    <s v="SAINT OMER"/>
    <x v="0"/>
    <x v="0"/>
    <x v="2"/>
    <x v="1"/>
    <x v="7"/>
    <x v="0"/>
  </r>
  <r>
    <x v="154"/>
    <n v="1"/>
    <s v="AIT ABBAS"/>
    <x v="1"/>
    <x v="0"/>
    <x v="2"/>
    <x v="1"/>
    <x v="0"/>
    <x v="0"/>
  </r>
  <r>
    <x v="155"/>
    <n v="1"/>
    <s v="DELORME"/>
    <x v="0"/>
    <x v="0"/>
    <x v="2"/>
    <x v="1"/>
    <x v="0"/>
    <x v="0"/>
  </r>
  <r>
    <x v="156"/>
    <n v="1"/>
    <s v="PLAQUET"/>
    <x v="0"/>
    <x v="0"/>
    <x v="1"/>
    <x v="1"/>
    <x v="4"/>
    <x v="0"/>
  </r>
  <r>
    <x v="157"/>
    <n v="1"/>
    <s v="GUILLEMIN"/>
    <x v="0"/>
    <x v="0"/>
    <x v="1"/>
    <x v="1"/>
    <x v="7"/>
    <x v="0"/>
  </r>
  <r>
    <x v="158"/>
    <n v="1"/>
    <s v="VASSANT"/>
    <x v="0"/>
    <x v="0"/>
    <x v="1"/>
    <x v="1"/>
    <x v="0"/>
    <x v="0"/>
  </r>
  <r>
    <x v="159"/>
    <n v="1"/>
    <s v="CARA"/>
    <x v="1"/>
    <x v="0"/>
    <x v="1"/>
    <x v="1"/>
    <x v="0"/>
    <x v="13"/>
  </r>
  <r>
    <x v="160"/>
    <n v="1"/>
    <s v="HUREAU"/>
    <x v="1"/>
    <x v="0"/>
    <x v="0"/>
    <x v="8"/>
    <x v="0"/>
    <x v="0"/>
  </r>
  <r>
    <x v="161"/>
    <n v="1"/>
    <s v="DE SAINT PAUL"/>
    <x v="0"/>
    <x v="0"/>
    <x v="0"/>
    <x v="3"/>
    <x v="0"/>
    <x v="0"/>
  </r>
  <r>
    <x v="162"/>
    <n v="1"/>
    <s v="FERNANDES"/>
    <x v="0"/>
    <x v="1"/>
    <x v="4"/>
    <x v="10"/>
    <x v="0"/>
    <x v="0"/>
  </r>
  <r>
    <x v="163"/>
    <n v="1"/>
    <s v="SAPIS"/>
    <x v="1"/>
    <x v="0"/>
    <x v="1"/>
    <x v="1"/>
    <x v="0"/>
    <x v="0"/>
  </r>
  <r>
    <x v="164"/>
    <n v="1"/>
    <s v="BELBOUAB"/>
    <x v="0"/>
    <x v="0"/>
    <x v="2"/>
    <x v="1"/>
    <x v="15"/>
    <x v="0"/>
  </r>
  <r>
    <x v="165"/>
    <n v="1"/>
    <s v="MESIERE"/>
    <x v="0"/>
    <x v="0"/>
    <x v="1"/>
    <x v="1"/>
    <x v="0"/>
    <x v="0"/>
  </r>
  <r>
    <x v="166"/>
    <n v="1"/>
    <s v="HOEN"/>
    <x v="0"/>
    <x v="0"/>
    <x v="1"/>
    <x v="1"/>
    <x v="15"/>
    <x v="0"/>
  </r>
  <r>
    <x v="167"/>
    <n v="0.6"/>
    <s v="MICHEL"/>
    <x v="1"/>
    <x v="0"/>
    <x v="1"/>
    <x v="1"/>
    <x v="1"/>
    <x v="0"/>
  </r>
  <r>
    <x v="168"/>
    <n v="1"/>
    <s v="RAMDANI"/>
    <x v="0"/>
    <x v="0"/>
    <x v="2"/>
    <x v="1"/>
    <x v="0"/>
    <x v="0"/>
  </r>
  <r>
    <x v="169"/>
    <n v="1"/>
    <s v="NAVARRO"/>
    <x v="0"/>
    <x v="0"/>
    <x v="1"/>
    <x v="1"/>
    <x v="3"/>
    <x v="0"/>
  </r>
  <r>
    <x v="170"/>
    <n v="1"/>
    <s v="ADREIT"/>
    <x v="0"/>
    <x v="0"/>
    <x v="0"/>
    <x v="2"/>
    <x v="0"/>
    <x v="0"/>
  </r>
  <r>
    <x v="171"/>
    <n v="1"/>
    <s v="SURENA"/>
    <x v="0"/>
    <x v="1"/>
    <x v="4"/>
    <x v="8"/>
    <x v="0"/>
    <x v="0"/>
  </r>
  <r>
    <x v="172"/>
    <n v="1"/>
    <s v="DUFRENOY"/>
    <x v="1"/>
    <x v="0"/>
    <x v="1"/>
    <x v="1"/>
    <x v="4"/>
    <x v="0"/>
  </r>
  <r>
    <x v="173"/>
    <n v="1"/>
    <s v="LUCHIER"/>
    <x v="1"/>
    <x v="0"/>
    <x v="0"/>
    <x v="11"/>
    <x v="0"/>
    <x v="0"/>
  </r>
  <r>
    <x v="174"/>
    <n v="1"/>
    <s v="AUDEL"/>
    <x v="0"/>
    <x v="0"/>
    <x v="0"/>
    <x v="1"/>
    <x v="15"/>
    <x v="0"/>
  </r>
  <r>
    <x v="175"/>
    <n v="1"/>
    <s v="DEGOVE"/>
    <x v="0"/>
    <x v="0"/>
    <x v="1"/>
    <x v="1"/>
    <x v="6"/>
    <x v="0"/>
  </r>
  <r>
    <x v="176"/>
    <n v="1"/>
    <s v="LEVEAU"/>
    <x v="0"/>
    <x v="1"/>
    <x v="4"/>
    <x v="0"/>
    <x v="0"/>
    <x v="0"/>
  </r>
  <r>
    <x v="177"/>
    <n v="1"/>
    <s v="BELLEROPHON"/>
    <x v="1"/>
    <x v="1"/>
    <x v="4"/>
    <x v="9"/>
    <x v="0"/>
    <x v="7"/>
  </r>
  <r>
    <x v="178"/>
    <n v="0.8"/>
    <s v="GNANAPRABAHARANE"/>
    <x v="1"/>
    <x v="0"/>
    <x v="2"/>
    <x v="12"/>
    <x v="0"/>
    <x v="0"/>
  </r>
  <r>
    <x v="179"/>
    <n v="1"/>
    <s v="VALLE"/>
    <x v="0"/>
    <x v="0"/>
    <x v="0"/>
    <x v="0"/>
    <x v="0"/>
    <x v="0"/>
  </r>
  <r>
    <x v="180"/>
    <n v="1"/>
    <s v="VIROLLE"/>
    <x v="0"/>
    <x v="0"/>
    <x v="1"/>
    <x v="1"/>
    <x v="6"/>
    <x v="0"/>
  </r>
  <r>
    <x v="181"/>
    <n v="1"/>
    <s v="TAN"/>
    <x v="0"/>
    <x v="0"/>
    <x v="0"/>
    <x v="1"/>
    <x v="0"/>
    <x v="2"/>
  </r>
  <r>
    <x v="182"/>
    <n v="1"/>
    <s v="BERTRAND"/>
    <x v="0"/>
    <x v="0"/>
    <x v="1"/>
    <x v="1"/>
    <x v="5"/>
    <x v="0"/>
  </r>
  <r>
    <x v="183"/>
    <n v="1"/>
    <s v="CHARBIT"/>
    <x v="1"/>
    <x v="0"/>
    <x v="1"/>
    <x v="1"/>
    <x v="4"/>
    <x v="0"/>
  </r>
  <r>
    <x v="184"/>
    <n v="0.2"/>
    <s v="CHRISTIEN"/>
    <x v="0"/>
    <x v="0"/>
    <x v="0"/>
    <x v="1"/>
    <x v="3"/>
    <x v="0"/>
  </r>
  <r>
    <x v="185"/>
    <n v="1"/>
    <s v="LUAMBA"/>
    <x v="1"/>
    <x v="0"/>
    <x v="1"/>
    <x v="1"/>
    <x v="0"/>
    <x v="0"/>
  </r>
  <r>
    <x v="186"/>
    <n v="1"/>
    <s v="TALHAS"/>
    <x v="0"/>
    <x v="0"/>
    <x v="1"/>
    <x v="1"/>
    <x v="4"/>
    <x v="0"/>
  </r>
  <r>
    <x v="187"/>
    <n v="1"/>
    <s v="COURCELLE"/>
    <x v="0"/>
    <x v="0"/>
    <x v="2"/>
    <x v="1"/>
    <x v="0"/>
    <x v="0"/>
  </r>
  <r>
    <x v="188"/>
    <n v="1"/>
    <s v="MARIAYE"/>
    <x v="1"/>
    <x v="0"/>
    <x v="0"/>
    <x v="1"/>
    <x v="0"/>
    <x v="1"/>
  </r>
  <r>
    <x v="189"/>
    <n v="1"/>
    <s v="KAMOLERA"/>
    <x v="0"/>
    <x v="0"/>
    <x v="1"/>
    <x v="1"/>
    <x v="3"/>
    <x v="0"/>
  </r>
  <r>
    <x v="190"/>
    <n v="1"/>
    <s v="BERHAL"/>
    <x v="0"/>
    <x v="0"/>
    <x v="2"/>
    <x v="1"/>
    <x v="6"/>
    <x v="0"/>
  </r>
  <r>
    <x v="191"/>
    <n v="0.7"/>
    <s v="TROUVEE"/>
    <x v="0"/>
    <x v="0"/>
    <x v="1"/>
    <x v="1"/>
    <x v="7"/>
    <x v="0"/>
  </r>
  <r>
    <x v="192"/>
    <n v="1"/>
    <s v="BACHIR BEY"/>
    <x v="0"/>
    <x v="0"/>
    <x v="0"/>
    <x v="10"/>
    <x v="0"/>
    <x v="0"/>
  </r>
  <r>
    <x v="193"/>
    <n v="1"/>
    <s v="SAKHO"/>
    <x v="1"/>
    <x v="0"/>
    <x v="0"/>
    <x v="2"/>
    <x v="0"/>
    <x v="0"/>
  </r>
  <r>
    <x v="194"/>
    <n v="1"/>
    <s v="PHILIPPE"/>
    <x v="0"/>
    <x v="0"/>
    <x v="0"/>
    <x v="1"/>
    <x v="0"/>
    <x v="0"/>
  </r>
  <r>
    <x v="195"/>
    <n v="1"/>
    <s v="MACIN"/>
    <x v="0"/>
    <x v="0"/>
    <x v="1"/>
    <x v="1"/>
    <x v="2"/>
    <x v="0"/>
  </r>
  <r>
    <x v="196"/>
    <n v="1"/>
    <s v="YILDIZ"/>
    <x v="1"/>
    <x v="0"/>
    <x v="1"/>
    <x v="1"/>
    <x v="4"/>
    <x v="0"/>
  </r>
  <r>
    <x v="197"/>
    <n v="1"/>
    <s v="HUILLIER"/>
    <x v="0"/>
    <x v="0"/>
    <x v="2"/>
    <x v="13"/>
    <x v="16"/>
    <x v="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D2C8E0-C19B-4B85-B108-D6825890C8F7}" name="TCD_Nb_Matricules" cacheId="7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O4:P150" firstHeaderRow="1" firstDataRow="1" firstDataCol="1"/>
  <pivotFields count="9">
    <pivotField axis="axisRow" dataField="1" showAll="0">
      <items count="519">
        <item m="1" x="200"/>
        <item m="1" x="205"/>
        <item m="1" x="281"/>
        <item m="1" x="291"/>
        <item m="1" x="295"/>
        <item m="1" x="298"/>
        <item m="1" x="307"/>
        <item m="1" x="337"/>
        <item m="1" x="375"/>
        <item m="1" x="377"/>
        <item m="1" x="417"/>
        <item m="1" x="424"/>
        <item m="1" x="437"/>
        <item m="1" x="438"/>
        <item m="1" x="456"/>
        <item m="1" x="472"/>
        <item m="1" x="476"/>
        <item m="1" x="480"/>
        <item m="1" x="484"/>
        <item m="1" x="486"/>
        <item m="1" x="489"/>
        <item m="1" x="499"/>
        <item m="1" x="511"/>
        <item m="1" x="264"/>
        <item m="1" x="266"/>
        <item m="1" x="267"/>
        <item m="1" x="276"/>
        <item m="1" x="314"/>
        <item m="1" x="318"/>
        <item m="1" x="319"/>
        <item m="1" x="328"/>
        <item m="1" x="338"/>
        <item m="1" x="355"/>
        <item m="1" x="381"/>
        <item m="1" x="425"/>
        <item m="1" x="460"/>
        <item m="1" x="469"/>
        <item m="1" x="506"/>
        <item m="1" x="516"/>
        <item m="1" x="198"/>
        <item m="1" x="215"/>
        <item m="1" x="221"/>
        <item m="1" x="234"/>
        <item m="1" x="251"/>
        <item m="1" x="274"/>
        <item m="1" x="279"/>
        <item m="1" x="288"/>
        <item m="1" x="296"/>
        <item m="1" x="301"/>
        <item m="1" x="309"/>
        <item m="1" x="317"/>
        <item m="1" x="320"/>
        <item m="1" x="327"/>
        <item m="1" x="331"/>
        <item m="1" x="340"/>
        <item m="1" x="346"/>
        <item m="1" x="351"/>
        <item m="1" x="352"/>
        <item m="1" x="376"/>
        <item m="1" x="379"/>
        <item m="1" x="382"/>
        <item m="1" x="389"/>
        <item m="1" x="394"/>
        <item m="1" x="402"/>
        <item m="1" x="419"/>
        <item m="1" x="430"/>
        <item m="1" x="442"/>
        <item m="1" x="445"/>
        <item m="1" x="448"/>
        <item m="1" x="452"/>
        <item m="1" x="464"/>
        <item m="1" x="471"/>
        <item m="1" x="478"/>
        <item m="1" x="495"/>
        <item m="1" x="497"/>
        <item m="1" x="199"/>
        <item m="1" x="228"/>
        <item m="1" x="257"/>
        <item m="1" x="265"/>
        <item m="1" x="269"/>
        <item m="1" x="286"/>
        <item m="1" x="305"/>
        <item m="1" x="306"/>
        <item m="1" x="323"/>
        <item m="1" x="326"/>
        <item m="1" x="333"/>
        <item m="1" x="347"/>
        <item m="1" x="356"/>
        <item m="1" x="362"/>
        <item m="1" x="367"/>
        <item m="1" x="399"/>
        <item m="1" x="411"/>
        <item m="1" x="440"/>
        <item m="1" x="443"/>
        <item m="1" x="444"/>
        <item m="1" x="451"/>
        <item m="1" x="458"/>
        <item m="1" x="466"/>
        <item m="1" x="474"/>
        <item m="1" x="491"/>
        <item m="1" x="515"/>
        <item m="1" x="208"/>
        <item m="1" x="210"/>
        <item m="1" x="212"/>
        <item m="1" x="227"/>
        <item m="1" x="230"/>
        <item m="1" x="236"/>
        <item m="1" x="243"/>
        <item m="1" x="254"/>
        <item m="1" x="255"/>
        <item m="1" x="262"/>
        <item m="1" x="271"/>
        <item m="1" x="289"/>
        <item m="1" x="299"/>
        <item m="1" x="302"/>
        <item m="1" x="312"/>
        <item m="1" x="322"/>
        <item m="1" x="332"/>
        <item m="1" x="342"/>
        <item m="1" x="353"/>
        <item m="1" x="357"/>
        <item m="1" x="360"/>
        <item m="1" x="364"/>
        <item m="1" x="369"/>
        <item m="1" x="390"/>
        <item m="1" x="398"/>
        <item m="1" x="400"/>
        <item m="1" x="421"/>
        <item m="1" x="422"/>
        <item m="1" x="423"/>
        <item m="1" x="431"/>
        <item m="1" x="439"/>
        <item m="1" x="462"/>
        <item m="1" x="483"/>
        <item m="1" x="492"/>
        <item m="1" x="509"/>
        <item m="1" x="223"/>
        <item m="1" x="225"/>
        <item m="1" x="244"/>
        <item m="1" x="348"/>
        <item m="1" x="386"/>
        <item m="1" x="392"/>
        <item m="1" x="414"/>
        <item m="1" x="416"/>
        <item m="1" x="477"/>
        <item m="1" x="485"/>
        <item m="1" x="220"/>
        <item m="1" x="226"/>
        <item m="1" x="233"/>
        <item m="1" x="240"/>
        <item m="1" x="248"/>
        <item m="1" x="278"/>
        <item m="1" x="282"/>
        <item m="1" x="316"/>
        <item m="1" x="345"/>
        <item m="1" x="361"/>
        <item m="1" x="371"/>
        <item m="1" x="374"/>
        <item m="1" x="380"/>
        <item m="1" x="403"/>
        <item m="1" x="407"/>
        <item m="1" x="415"/>
        <item m="1" x="420"/>
        <item m="1" x="426"/>
        <item m="1" x="432"/>
        <item m="1" x="436"/>
        <item m="1" x="446"/>
        <item m="1" x="457"/>
        <item m="1" x="467"/>
        <item m="1" x="468"/>
        <item m="1" x="479"/>
        <item m="1" x="488"/>
        <item m="1" x="493"/>
        <item m="1" x="498"/>
        <item m="1" x="501"/>
        <item m="1" x="503"/>
        <item m="1" x="504"/>
        <item m="1" x="513"/>
        <item m="1" x="206"/>
        <item m="1" x="218"/>
        <item m="1" x="238"/>
        <item m="1" x="252"/>
        <item m="1" x="297"/>
        <item m="1" x="308"/>
        <item m="1" x="321"/>
        <item m="1" x="325"/>
        <item m="1" x="341"/>
        <item m="1" x="349"/>
        <item m="1" x="359"/>
        <item m="1" x="373"/>
        <item m="1" x="441"/>
        <item m="1" x="455"/>
        <item m="1" x="465"/>
        <item m="1" x="482"/>
        <item m="1" x="494"/>
        <item m="1" x="502"/>
        <item m="1" x="505"/>
        <item m="1" x="204"/>
        <item m="1" x="242"/>
        <item m="1" x="249"/>
        <item m="1" x="250"/>
        <item m="1" x="253"/>
        <item m="1" x="277"/>
        <item m="1" x="285"/>
        <item m="1" x="290"/>
        <item m="1" x="303"/>
        <item m="1" x="311"/>
        <item m="1" x="335"/>
        <item m="1" x="363"/>
        <item m="1" x="366"/>
        <item m="1" x="383"/>
        <item m="1" x="385"/>
        <item m="1" x="447"/>
        <item m="1" x="481"/>
        <item m="1" x="514"/>
        <item m="1" x="219"/>
        <item m="1" x="232"/>
        <item m="1" x="294"/>
        <item m="1" x="300"/>
        <item m="1" x="310"/>
        <item m="1" x="329"/>
        <item m="1" x="343"/>
        <item m="1" x="365"/>
        <item m="1" x="368"/>
        <item m="1" x="378"/>
        <item m="1" x="405"/>
        <item m="1" x="433"/>
        <item m="1" x="461"/>
        <item m="1" x="463"/>
        <item m="1" x="470"/>
        <item m="1" x="473"/>
        <item m="1" x="490"/>
        <item m="1" x="508"/>
        <item m="1" x="512"/>
        <item m="1" x="517"/>
        <item m="1" x="201"/>
        <item m="1" x="203"/>
        <item m="1" x="209"/>
        <item m="1" x="213"/>
        <item m="1" x="214"/>
        <item m="1" x="216"/>
        <item m="1" x="222"/>
        <item m="1" x="231"/>
        <item m="1" x="245"/>
        <item m="1" x="256"/>
        <item m="1" x="261"/>
        <item m="1" x="273"/>
        <item m="1" x="275"/>
        <item m="1" x="283"/>
        <item m="1" x="313"/>
        <item m="1" x="350"/>
        <item m="1" x="388"/>
        <item m="1" x="397"/>
        <item m="1" x="401"/>
        <item m="1" x="410"/>
        <item m="1" x="412"/>
        <item m="1" x="427"/>
        <item m="1" x="434"/>
        <item m="1" x="450"/>
        <item m="1" x="453"/>
        <item m="1" x="454"/>
        <item m="1" x="459"/>
        <item m="1" x="475"/>
        <item m="1" x="487"/>
        <item m="1" x="496"/>
        <item m="1" x="500"/>
        <item m="1" x="507"/>
        <item m="1" x="510"/>
        <item m="1" x="202"/>
        <item m="1" x="207"/>
        <item m="1" x="211"/>
        <item m="1" x="217"/>
        <item m="1" x="224"/>
        <item m="1" x="229"/>
        <item m="1" x="235"/>
        <item m="1" x="237"/>
        <item m="1" x="239"/>
        <item m="1" x="241"/>
        <item m="1" x="246"/>
        <item m="1" x="247"/>
        <item m="1" x="258"/>
        <item m="1" x="259"/>
        <item m="1" x="260"/>
        <item m="1" x="263"/>
        <item m="1" x="268"/>
        <item m="1" x="270"/>
        <item m="1" x="272"/>
        <item m="1" x="280"/>
        <item m="1" x="284"/>
        <item m="1" x="287"/>
        <item m="1" x="292"/>
        <item m="1" x="293"/>
        <item m="1" x="304"/>
        <item m="1" x="315"/>
        <item m="1" x="324"/>
        <item m="1" x="330"/>
        <item m="1" x="334"/>
        <item m="1" x="336"/>
        <item m="1" x="339"/>
        <item m="1" x="344"/>
        <item m="1" x="354"/>
        <item m="1" x="358"/>
        <item m="1" x="370"/>
        <item m="1" x="372"/>
        <item m="1" x="384"/>
        <item m="1" x="387"/>
        <item m="1" x="391"/>
        <item m="1" x="393"/>
        <item m="1" x="395"/>
        <item m="1" x="396"/>
        <item m="1" x="404"/>
        <item m="1" x="406"/>
        <item m="1" x="408"/>
        <item m="1" x="409"/>
        <item m="1" x="413"/>
        <item m="1" x="418"/>
        <item m="1" x="428"/>
        <item m="1" x="429"/>
        <item m="1" x="435"/>
        <item m="1" x="449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numFmtId="9" showAll="0"/>
    <pivotField showAll="0"/>
    <pivotField showAll="0">
      <items count="4">
        <item x="1"/>
        <item x="0"/>
        <item m="1" x="2"/>
        <item t="default"/>
      </items>
    </pivotField>
    <pivotField showAll="0">
      <items count="4">
        <item x="1"/>
        <item x="0"/>
        <item m="1" x="2"/>
        <item t="default"/>
      </items>
    </pivotField>
    <pivotField showAll="0">
      <items count="7">
        <item h="1" x="3"/>
        <item h="1" x="4"/>
        <item x="0"/>
        <item x="1"/>
        <item h="1" x="2"/>
        <item h="1" m="1" x="5"/>
        <item t="default"/>
      </items>
    </pivotField>
    <pivotField showAll="0"/>
    <pivotField showAll="0"/>
    <pivotField showAll="0"/>
  </pivotFields>
  <rowFields count="1">
    <field x="0"/>
  </rowFields>
  <rowItems count="146">
    <i>
      <x v="321"/>
    </i>
    <i>
      <x v="322"/>
    </i>
    <i>
      <x v="323"/>
    </i>
    <i>
      <x v="324"/>
    </i>
    <i>
      <x v="325"/>
    </i>
    <i>
      <x v="326"/>
    </i>
    <i>
      <x v="328"/>
    </i>
    <i>
      <x v="329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42"/>
    </i>
    <i>
      <x v="343"/>
    </i>
    <i>
      <x v="344"/>
    </i>
    <i>
      <x v="345"/>
    </i>
    <i>
      <x v="347"/>
    </i>
    <i>
      <x v="348"/>
    </i>
    <i>
      <x v="350"/>
    </i>
    <i>
      <x v="351"/>
    </i>
    <i>
      <x v="352"/>
    </i>
    <i>
      <x v="354"/>
    </i>
    <i>
      <x v="356"/>
    </i>
    <i>
      <x v="357"/>
    </i>
    <i>
      <x v="358"/>
    </i>
    <i>
      <x v="359"/>
    </i>
    <i>
      <x v="360"/>
    </i>
    <i>
      <x v="361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6"/>
    </i>
    <i>
      <x v="377"/>
    </i>
    <i>
      <x v="378"/>
    </i>
    <i>
      <x v="379"/>
    </i>
    <i>
      <x v="381"/>
    </i>
    <i>
      <x v="382"/>
    </i>
    <i>
      <x v="384"/>
    </i>
    <i>
      <x v="386"/>
    </i>
    <i>
      <x v="387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9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3"/>
    </i>
    <i>
      <x v="414"/>
    </i>
    <i>
      <x v="415"/>
    </i>
    <i>
      <x v="416"/>
    </i>
    <i>
      <x v="418"/>
    </i>
    <i>
      <x v="419"/>
    </i>
    <i>
      <x v="420"/>
    </i>
    <i>
      <x v="421"/>
    </i>
    <i>
      <x v="422"/>
    </i>
    <i>
      <x v="424"/>
    </i>
    <i>
      <x v="428"/>
    </i>
    <i>
      <x v="429"/>
    </i>
    <i>
      <x v="432"/>
    </i>
    <i>
      <x v="433"/>
    </i>
    <i>
      <x v="434"/>
    </i>
    <i>
      <x v="435"/>
    </i>
    <i>
      <x v="436"/>
    </i>
    <i>
      <x v="438"/>
    </i>
    <i>
      <x v="440"/>
    </i>
    <i>
      <x v="442"/>
    </i>
    <i>
      <x v="443"/>
    </i>
    <i>
      <x v="445"/>
    </i>
    <i>
      <x v="446"/>
    </i>
    <i>
      <x v="447"/>
    </i>
    <i>
      <x v="448"/>
    </i>
    <i>
      <x v="449"/>
    </i>
    <i>
      <x v="451"/>
    </i>
    <i>
      <x v="452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7"/>
    </i>
    <i>
      <x v="468"/>
    </i>
    <i>
      <x v="469"/>
    </i>
    <i>
      <x v="471"/>
    </i>
    <i>
      <x v="472"/>
    </i>
    <i>
      <x v="473"/>
    </i>
    <i>
      <x v="474"/>
    </i>
    <i>
      <x v="476"/>
    </i>
    <i>
      <x v="478"/>
    </i>
    <i>
      <x v="479"/>
    </i>
    <i>
      <x v="480"/>
    </i>
    <i>
      <x v="481"/>
    </i>
    <i>
      <x v="482"/>
    </i>
    <i>
      <x v="484"/>
    </i>
    <i>
      <x v="486"/>
    </i>
    <i>
      <x v="487"/>
    </i>
    <i>
      <x v="489"/>
    </i>
    <i>
      <x v="490"/>
    </i>
    <i>
      <x v="492"/>
    </i>
    <i>
      <x v="495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5"/>
    </i>
    <i>
      <x v="516"/>
    </i>
    <i>
      <x v="517"/>
    </i>
    <i t="grand">
      <x/>
    </i>
  </rowItems>
  <colItems count="1">
    <i/>
  </colItems>
  <dataFields count="1">
    <dataField name="Nombre de Matricule" fld="0" subtotal="count" baseField="0" baseItem="0"/>
  </dataFields>
  <formats count="5">
    <format dxfId="8">
      <pivotArea field="0" type="button" dataOnly="0" labelOnly="1" outline="0" axis="axisRow" fieldPosition="0"/>
    </format>
    <format dxfId="9">
      <pivotArea dataOnly="0" labelOnly="1" outline="0" axis="axisValues" fieldPosition="0"/>
    </format>
    <format dxfId="10">
      <pivotArea field="0" type="button" dataOnly="0" labelOnly="1" outline="0" axis="axisRow" fieldPosition="0"/>
    </format>
    <format dxfId="11">
      <pivotArea dataOnly="0" labelOnly="1" outline="0" axis="axisValues" fieldPosition="0"/>
    </format>
    <format dxfId="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D4F2A1-1A83-4E68-B47C-BF97C3B123B6}" name="TCD_Nb_coll_chom_partiel" cacheId="7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Y6:Y7" firstHeaderRow="1" firstDataRow="1" firstDataCol="0" rowPageCount="1" colPageCount="1"/>
  <pivotFields count="9">
    <pivotField dataField="1" showAll="0"/>
    <pivotField numFmtId="9" showAll="0"/>
    <pivotField showAll="0"/>
    <pivotField showAll="0">
      <items count="4">
        <item x="1"/>
        <item x="0"/>
        <item m="1" x="2"/>
        <item t="default"/>
      </items>
    </pivotField>
    <pivotField showAll="0">
      <items count="4">
        <item x="1"/>
        <item x="0"/>
        <item m="1" x="2"/>
        <item t="default"/>
      </items>
    </pivotField>
    <pivotField showAll="0">
      <items count="7">
        <item h="1" x="3"/>
        <item h="1" x="4"/>
        <item x="0"/>
        <item x="1"/>
        <item h="1" x="2"/>
        <item h="1" m="1" x="5"/>
        <item t="default"/>
      </items>
    </pivotField>
    <pivotField showAll="0"/>
    <pivotField axis="axisPage" multipleItemSelectionAllowed="1" showAll="0">
      <items count="113">
        <item h="1" x="16"/>
        <item x="3"/>
        <item x="2"/>
        <item x="15"/>
        <item x="6"/>
        <item x="1"/>
        <item x="4"/>
        <item x="5"/>
        <item x="7"/>
        <item h="1" x="0"/>
        <item m="1" x="83"/>
        <item m="1" x="92"/>
        <item x="8"/>
        <item x="9"/>
        <item x="10"/>
        <item x="11"/>
        <item m="1" x="36"/>
        <item m="1" x="43"/>
        <item m="1" x="47"/>
        <item m="1" x="51"/>
        <item m="1" x="55"/>
        <item x="12"/>
        <item x="13"/>
        <item x="14"/>
        <item m="1" x="71"/>
        <item m="1" x="76"/>
        <item m="1" x="81"/>
        <item m="1" x="86"/>
        <item m="1" x="90"/>
        <item m="1" x="95"/>
        <item m="1" x="99"/>
        <item m="1" x="103"/>
        <item m="1" x="106"/>
        <item m="1" x="110"/>
        <item m="1" x="61"/>
        <item m="1" x="19"/>
        <item m="1" x="65"/>
        <item m="1" x="23"/>
        <item m="1" x="69"/>
        <item m="1" x="27"/>
        <item m="1" x="74"/>
        <item m="1" x="31"/>
        <item m="1" x="79"/>
        <item m="1" x="34"/>
        <item m="1" x="84"/>
        <item m="1" x="38"/>
        <item m="1" x="88"/>
        <item m="1" x="41"/>
        <item m="1" x="93"/>
        <item m="1" x="45"/>
        <item m="1" x="97"/>
        <item m="1" x="49"/>
        <item m="1" x="101"/>
        <item m="1" x="53"/>
        <item m="1" x="105"/>
        <item m="1" x="57"/>
        <item m="1" x="109"/>
        <item m="1" x="60"/>
        <item m="1" x="18"/>
        <item m="1" x="64"/>
        <item m="1" x="22"/>
        <item m="1" x="68"/>
        <item m="1" x="26"/>
        <item m="1" x="73"/>
        <item m="1" x="30"/>
        <item m="1" x="78"/>
        <item m="1" x="54"/>
        <item m="1" x="33"/>
        <item m="1" x="107"/>
        <item m="1" x="82"/>
        <item m="1" x="58"/>
        <item m="1" x="37"/>
        <item m="1" x="111"/>
        <item m="1" x="87"/>
        <item m="1" x="62"/>
        <item m="1" x="40"/>
        <item m="1" x="20"/>
        <item m="1" x="91"/>
        <item m="1" x="66"/>
        <item m="1" x="44"/>
        <item m="1" x="24"/>
        <item m="1" x="96"/>
        <item m="1" x="70"/>
        <item m="1" x="48"/>
        <item m="1" x="28"/>
        <item m="1" x="100"/>
        <item m="1" x="75"/>
        <item m="1" x="52"/>
        <item m="1" x="32"/>
        <item m="1" x="104"/>
        <item m="1" x="80"/>
        <item m="1" x="56"/>
        <item m="1" x="35"/>
        <item m="1" x="108"/>
        <item m="1" x="85"/>
        <item m="1" x="59"/>
        <item m="1" x="39"/>
        <item m="1" x="17"/>
        <item m="1" x="89"/>
        <item m="1" x="63"/>
        <item m="1" x="42"/>
        <item m="1" x="21"/>
        <item m="1" x="94"/>
        <item m="1" x="67"/>
        <item m="1" x="46"/>
        <item m="1" x="25"/>
        <item m="1" x="98"/>
        <item m="1" x="72"/>
        <item m="1" x="50"/>
        <item m="1" x="29"/>
        <item m="1" x="102"/>
        <item m="1" x="77"/>
        <item t="default"/>
      </items>
    </pivotField>
    <pivotField showAll="0"/>
  </pivotFields>
  <rowItems count="1">
    <i/>
  </rowItems>
  <colItems count="1">
    <i/>
  </colItems>
  <pageFields count="1">
    <pageField fld="7" hier="-1"/>
  </pageField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1DBBE6C-26F4-4482-8E2F-15D44C7653F6}" name="TCD ETP NON FILTRE" cacheId="7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E4:F203" firstHeaderRow="1" firstDataRow="1" firstDataCol="1"/>
  <pivotFields count="9">
    <pivotField axis="axisRow" showAll="0">
      <items count="519">
        <item m="1" x="200"/>
        <item m="1" x="205"/>
        <item m="1" x="281"/>
        <item m="1" x="291"/>
        <item m="1" x="295"/>
        <item m="1" x="298"/>
        <item m="1" x="307"/>
        <item m="1" x="337"/>
        <item m="1" x="375"/>
        <item m="1" x="377"/>
        <item m="1" x="417"/>
        <item m="1" x="424"/>
        <item m="1" x="437"/>
        <item m="1" x="438"/>
        <item m="1" x="456"/>
        <item m="1" x="472"/>
        <item m="1" x="476"/>
        <item m="1" x="480"/>
        <item m="1" x="484"/>
        <item m="1" x="486"/>
        <item m="1" x="489"/>
        <item m="1" x="499"/>
        <item m="1" x="511"/>
        <item m="1" x="264"/>
        <item m="1" x="266"/>
        <item m="1" x="267"/>
        <item m="1" x="276"/>
        <item m="1" x="314"/>
        <item m="1" x="318"/>
        <item m="1" x="319"/>
        <item m="1" x="328"/>
        <item m="1" x="338"/>
        <item m="1" x="355"/>
        <item m="1" x="381"/>
        <item m="1" x="425"/>
        <item m="1" x="460"/>
        <item m="1" x="469"/>
        <item m="1" x="506"/>
        <item m="1" x="516"/>
        <item m="1" x="198"/>
        <item m="1" x="215"/>
        <item m="1" x="221"/>
        <item m="1" x="234"/>
        <item m="1" x="251"/>
        <item m="1" x="274"/>
        <item m="1" x="279"/>
        <item m="1" x="288"/>
        <item m="1" x="296"/>
        <item m="1" x="301"/>
        <item m="1" x="309"/>
        <item m="1" x="317"/>
        <item m="1" x="320"/>
        <item m="1" x="327"/>
        <item m="1" x="331"/>
        <item m="1" x="340"/>
        <item m="1" x="346"/>
        <item m="1" x="351"/>
        <item m="1" x="352"/>
        <item m="1" x="376"/>
        <item m="1" x="379"/>
        <item m="1" x="382"/>
        <item m="1" x="389"/>
        <item m="1" x="394"/>
        <item m="1" x="402"/>
        <item m="1" x="419"/>
        <item m="1" x="430"/>
        <item m="1" x="442"/>
        <item m="1" x="445"/>
        <item m="1" x="448"/>
        <item m="1" x="452"/>
        <item m="1" x="464"/>
        <item m="1" x="471"/>
        <item m="1" x="478"/>
        <item m="1" x="495"/>
        <item m="1" x="497"/>
        <item m="1" x="199"/>
        <item m="1" x="228"/>
        <item m="1" x="257"/>
        <item m="1" x="265"/>
        <item m="1" x="269"/>
        <item m="1" x="286"/>
        <item m="1" x="305"/>
        <item m="1" x="306"/>
        <item m="1" x="323"/>
        <item m="1" x="326"/>
        <item m="1" x="333"/>
        <item m="1" x="347"/>
        <item m="1" x="356"/>
        <item m="1" x="362"/>
        <item m="1" x="367"/>
        <item m="1" x="399"/>
        <item m="1" x="411"/>
        <item m="1" x="440"/>
        <item m="1" x="443"/>
        <item m="1" x="444"/>
        <item m="1" x="451"/>
        <item m="1" x="458"/>
        <item m="1" x="466"/>
        <item m="1" x="474"/>
        <item m="1" x="491"/>
        <item m="1" x="515"/>
        <item m="1" x="208"/>
        <item m="1" x="210"/>
        <item m="1" x="212"/>
        <item m="1" x="227"/>
        <item m="1" x="230"/>
        <item m="1" x="236"/>
        <item m="1" x="243"/>
        <item m="1" x="254"/>
        <item m="1" x="255"/>
        <item m="1" x="262"/>
        <item m="1" x="271"/>
        <item m="1" x="289"/>
        <item m="1" x="299"/>
        <item m="1" x="302"/>
        <item m="1" x="312"/>
        <item m="1" x="322"/>
        <item m="1" x="332"/>
        <item m="1" x="342"/>
        <item m="1" x="353"/>
        <item m="1" x="357"/>
        <item m="1" x="360"/>
        <item m="1" x="364"/>
        <item m="1" x="369"/>
        <item m="1" x="390"/>
        <item m="1" x="398"/>
        <item m="1" x="400"/>
        <item m="1" x="421"/>
        <item m="1" x="422"/>
        <item m="1" x="423"/>
        <item m="1" x="431"/>
        <item m="1" x="439"/>
        <item m="1" x="462"/>
        <item m="1" x="483"/>
        <item m="1" x="492"/>
        <item m="1" x="509"/>
        <item m="1" x="223"/>
        <item m="1" x="225"/>
        <item m="1" x="244"/>
        <item m="1" x="348"/>
        <item m="1" x="386"/>
        <item m="1" x="392"/>
        <item m="1" x="414"/>
        <item m="1" x="416"/>
        <item m="1" x="477"/>
        <item m="1" x="485"/>
        <item m="1" x="220"/>
        <item m="1" x="226"/>
        <item m="1" x="233"/>
        <item m="1" x="240"/>
        <item m="1" x="248"/>
        <item m="1" x="278"/>
        <item m="1" x="282"/>
        <item m="1" x="316"/>
        <item m="1" x="345"/>
        <item m="1" x="361"/>
        <item m="1" x="371"/>
        <item m="1" x="374"/>
        <item m="1" x="380"/>
        <item m="1" x="403"/>
        <item m="1" x="407"/>
        <item m="1" x="415"/>
        <item m="1" x="420"/>
        <item m="1" x="426"/>
        <item m="1" x="432"/>
        <item m="1" x="436"/>
        <item m="1" x="446"/>
        <item m="1" x="457"/>
        <item m="1" x="467"/>
        <item m="1" x="468"/>
        <item m="1" x="479"/>
        <item m="1" x="488"/>
        <item m="1" x="493"/>
        <item m="1" x="498"/>
        <item m="1" x="501"/>
        <item m="1" x="503"/>
        <item m="1" x="504"/>
        <item m="1" x="513"/>
        <item m="1" x="206"/>
        <item m="1" x="218"/>
        <item m="1" x="238"/>
        <item m="1" x="252"/>
        <item m="1" x="297"/>
        <item m="1" x="308"/>
        <item m="1" x="321"/>
        <item m="1" x="325"/>
        <item m="1" x="341"/>
        <item m="1" x="349"/>
        <item m="1" x="359"/>
        <item m="1" x="373"/>
        <item m="1" x="441"/>
        <item m="1" x="455"/>
        <item m="1" x="465"/>
        <item m="1" x="482"/>
        <item m="1" x="494"/>
        <item m="1" x="502"/>
        <item m="1" x="505"/>
        <item m="1" x="204"/>
        <item m="1" x="242"/>
        <item m="1" x="249"/>
        <item m="1" x="250"/>
        <item m="1" x="253"/>
        <item m="1" x="277"/>
        <item m="1" x="285"/>
        <item m="1" x="290"/>
        <item m="1" x="303"/>
        <item m="1" x="311"/>
        <item m="1" x="335"/>
        <item m="1" x="363"/>
        <item m="1" x="366"/>
        <item m="1" x="383"/>
        <item m="1" x="385"/>
        <item m="1" x="447"/>
        <item m="1" x="481"/>
        <item m="1" x="514"/>
        <item m="1" x="219"/>
        <item m="1" x="232"/>
        <item m="1" x="294"/>
        <item m="1" x="300"/>
        <item m="1" x="310"/>
        <item m="1" x="329"/>
        <item m="1" x="343"/>
        <item m="1" x="365"/>
        <item m="1" x="368"/>
        <item m="1" x="378"/>
        <item m="1" x="405"/>
        <item m="1" x="433"/>
        <item m="1" x="461"/>
        <item m="1" x="463"/>
        <item m="1" x="470"/>
        <item m="1" x="473"/>
        <item m="1" x="490"/>
        <item m="1" x="508"/>
        <item m="1" x="512"/>
        <item m="1" x="517"/>
        <item m="1" x="201"/>
        <item m="1" x="203"/>
        <item m="1" x="209"/>
        <item m="1" x="213"/>
        <item m="1" x="214"/>
        <item m="1" x="216"/>
        <item m="1" x="222"/>
        <item m="1" x="231"/>
        <item m="1" x="245"/>
        <item m="1" x="256"/>
        <item m="1" x="261"/>
        <item m="1" x="273"/>
        <item m="1" x="275"/>
        <item m="1" x="283"/>
        <item m="1" x="313"/>
        <item m="1" x="350"/>
        <item m="1" x="388"/>
        <item m="1" x="397"/>
        <item m="1" x="401"/>
        <item m="1" x="410"/>
        <item m="1" x="412"/>
        <item m="1" x="427"/>
        <item m="1" x="434"/>
        <item m="1" x="450"/>
        <item m="1" x="453"/>
        <item m="1" x="454"/>
        <item m="1" x="459"/>
        <item m="1" x="475"/>
        <item m="1" x="487"/>
        <item m="1" x="496"/>
        <item m="1" x="500"/>
        <item m="1" x="507"/>
        <item m="1" x="510"/>
        <item m="1" x="202"/>
        <item m="1" x="207"/>
        <item m="1" x="211"/>
        <item m="1" x="217"/>
        <item m="1" x="224"/>
        <item m="1" x="229"/>
        <item m="1" x="235"/>
        <item m="1" x="237"/>
        <item m="1" x="239"/>
        <item m="1" x="241"/>
        <item m="1" x="246"/>
        <item m="1" x="247"/>
        <item m="1" x="258"/>
        <item m="1" x="259"/>
        <item m="1" x="260"/>
        <item m="1" x="263"/>
        <item m="1" x="268"/>
        <item m="1" x="270"/>
        <item m="1" x="272"/>
        <item m="1" x="280"/>
        <item m="1" x="284"/>
        <item m="1" x="287"/>
        <item m="1" x="292"/>
        <item m="1" x="293"/>
        <item m="1" x="304"/>
        <item m="1" x="315"/>
        <item m="1" x="324"/>
        <item m="1" x="330"/>
        <item m="1" x="334"/>
        <item m="1" x="336"/>
        <item m="1" x="339"/>
        <item m="1" x="344"/>
        <item m="1" x="354"/>
        <item m="1" x="358"/>
        <item m="1" x="370"/>
        <item m="1" x="372"/>
        <item m="1" x="384"/>
        <item m="1" x="387"/>
        <item m="1" x="391"/>
        <item m="1" x="393"/>
        <item m="1" x="395"/>
        <item m="1" x="396"/>
        <item m="1" x="404"/>
        <item m="1" x="406"/>
        <item m="1" x="408"/>
        <item m="1" x="409"/>
        <item m="1" x="413"/>
        <item m="1" x="418"/>
        <item m="1" x="428"/>
        <item m="1" x="429"/>
        <item m="1" x="435"/>
        <item m="1" x="449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dataField="1" numFmtId="9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99"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 t="grand">
      <x/>
    </i>
  </rowItems>
  <colItems count="1">
    <i/>
  </colItems>
  <dataFields count="1">
    <dataField name="Somme de Taux de travail" fld="1" baseField="0" baseItem="0"/>
  </dataFields>
  <formats count="5">
    <format dxfId="20">
      <pivotArea field="0" type="button" dataOnly="0" labelOnly="1" outline="0" axis="axisRow" fieldPosition="0"/>
    </format>
    <format dxfId="19">
      <pivotArea dataOnly="0" labelOnly="1" outline="0" axis="axisValues" fieldPosition="0"/>
    </format>
    <format dxfId="18">
      <pivotArea field="0" type="button" dataOnly="0" labelOnly="1" outline="0" axis="axisRow" fieldPosition="0"/>
    </format>
    <format dxfId="17">
      <pivotArea dataOnly="0" labelOnly="1" outline="0" axis="axisValues" fieldPosition="0"/>
    </format>
    <format dxfId="16">
      <pivotArea dataOnly="0" labelOnly="1" outline="0" axis="axisValues" fieldPosition="0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895D81-C867-4861-870F-58FF48D73499}" name="TCD_Nb_coll_télétravail" cacheId="7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E6:AE7" firstHeaderRow="1" firstDataRow="1" firstDataCol="0" rowPageCount="1" colPageCount="1"/>
  <pivotFields count="9">
    <pivotField dataField="1" showAll="0"/>
    <pivotField numFmtId="9" showAll="0"/>
    <pivotField showAll="0"/>
    <pivotField showAll="0">
      <items count="4">
        <item x="1"/>
        <item x="0"/>
        <item m="1" x="2"/>
        <item t="default"/>
      </items>
    </pivotField>
    <pivotField showAll="0">
      <items count="4">
        <item x="1"/>
        <item x="0"/>
        <item m="1" x="2"/>
        <item t="default"/>
      </items>
    </pivotField>
    <pivotField showAll="0">
      <items count="7">
        <item h="1" x="3"/>
        <item h="1" x="4"/>
        <item x="0"/>
        <item x="1"/>
        <item h="1" x="2"/>
        <item h="1" m="1" x="5"/>
        <item t="default"/>
      </items>
    </pivotField>
    <pivotField axis="axisPage" multipleItemSelectionAllowed="1" showAll="0">
      <items count="113">
        <item h="1" x="13"/>
        <item m="1" x="71"/>
        <item m="1" x="40"/>
        <item x="12"/>
        <item m="1" x="107"/>
        <item x="9"/>
        <item x="10"/>
        <item x="0"/>
        <item x="8"/>
        <item h="1" x="1"/>
        <item m="1" x="28"/>
        <item m="1" x="35"/>
        <item x="2"/>
        <item x="11"/>
        <item x="3"/>
        <item x="4"/>
        <item m="1" x="19"/>
        <item m="1" x="43"/>
        <item m="1" x="47"/>
        <item x="7"/>
        <item x="5"/>
        <item x="6"/>
        <item m="1" x="61"/>
        <item m="1" x="66"/>
        <item m="1" x="72"/>
        <item m="1" x="77"/>
        <item m="1" x="82"/>
        <item m="1" x="86"/>
        <item m="1" x="90"/>
        <item m="1" x="94"/>
        <item m="1" x="98"/>
        <item m="1" x="102"/>
        <item m="1" x="105"/>
        <item m="1" x="110"/>
        <item m="1" x="59"/>
        <item m="1" x="16"/>
        <item m="1" x="64"/>
        <item m="1" x="21"/>
        <item m="1" x="69"/>
        <item m="1" x="25"/>
        <item m="1" x="75"/>
        <item m="1" x="30"/>
        <item m="1" x="80"/>
        <item m="1" x="33"/>
        <item m="1" x="84"/>
        <item m="1" x="37"/>
        <item m="1" x="88"/>
        <item m="1" x="41"/>
        <item m="1" x="92"/>
        <item m="1" x="45"/>
        <item m="1" x="96"/>
        <item m="1" x="49"/>
        <item m="1" x="100"/>
        <item m="1" x="52"/>
        <item m="1" x="104"/>
        <item m="1" x="55"/>
        <item m="1" x="109"/>
        <item m="1" x="58"/>
        <item m="1" x="15"/>
        <item m="1" x="63"/>
        <item m="1" x="20"/>
        <item m="1" x="68"/>
        <item m="1" x="24"/>
        <item m="1" x="74"/>
        <item m="1" x="29"/>
        <item m="1" x="79"/>
        <item m="1" x="53"/>
        <item m="1" x="32"/>
        <item m="1" x="106"/>
        <item m="1" x="83"/>
        <item m="1" x="56"/>
        <item m="1" x="36"/>
        <item m="1" x="111"/>
        <item m="1" x="87"/>
        <item m="1" x="60"/>
        <item m="1" x="39"/>
        <item m="1" x="17"/>
        <item m="1" x="91"/>
        <item m="1" x="65"/>
        <item m="1" x="44"/>
        <item m="1" x="22"/>
        <item m="1" x="95"/>
        <item m="1" x="70"/>
        <item m="1" x="48"/>
        <item m="1" x="26"/>
        <item m="1" x="99"/>
        <item m="1" x="76"/>
        <item m="1" x="51"/>
        <item m="1" x="31"/>
        <item m="1" x="103"/>
        <item m="1" x="81"/>
        <item m="1" x="54"/>
        <item m="1" x="34"/>
        <item m="1" x="108"/>
        <item m="1" x="85"/>
        <item m="1" x="57"/>
        <item m="1" x="38"/>
        <item m="1" x="14"/>
        <item m="1" x="89"/>
        <item m="1" x="62"/>
        <item m="1" x="42"/>
        <item m="1" x="18"/>
        <item m="1" x="93"/>
        <item m="1" x="67"/>
        <item m="1" x="46"/>
        <item m="1" x="23"/>
        <item m="1" x="97"/>
        <item m="1" x="73"/>
        <item m="1" x="50"/>
        <item m="1" x="27"/>
        <item m="1" x="101"/>
        <item m="1" x="78"/>
        <item t="default"/>
      </items>
    </pivotField>
    <pivotField showAll="0"/>
    <pivotField showAll="0"/>
  </pivotFields>
  <rowItems count="1">
    <i/>
  </rowItems>
  <colItems count="1">
    <i/>
  </colItems>
  <pageFields count="1">
    <pageField fld="6" hier="-1"/>
  </pageField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7648EAC-2345-4442-949F-C3381DFF1972}" name="TCD Collab NON FILTRE" cacheId="7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B4:C203" firstHeaderRow="1" firstDataRow="1" firstDataCol="1"/>
  <pivotFields count="9">
    <pivotField axis="axisRow" dataField="1" showAll="0">
      <items count="519">
        <item m="1" x="200"/>
        <item m="1" x="205"/>
        <item m="1" x="281"/>
        <item m="1" x="291"/>
        <item m="1" x="295"/>
        <item m="1" x="298"/>
        <item m="1" x="307"/>
        <item m="1" x="337"/>
        <item m="1" x="375"/>
        <item m="1" x="377"/>
        <item m="1" x="417"/>
        <item m="1" x="424"/>
        <item m="1" x="437"/>
        <item m="1" x="438"/>
        <item m="1" x="456"/>
        <item m="1" x="472"/>
        <item m="1" x="476"/>
        <item m="1" x="480"/>
        <item m="1" x="484"/>
        <item m="1" x="486"/>
        <item m="1" x="489"/>
        <item m="1" x="499"/>
        <item m="1" x="511"/>
        <item m="1" x="264"/>
        <item m="1" x="266"/>
        <item m="1" x="267"/>
        <item m="1" x="276"/>
        <item m="1" x="314"/>
        <item m="1" x="318"/>
        <item m="1" x="319"/>
        <item m="1" x="328"/>
        <item m="1" x="338"/>
        <item m="1" x="355"/>
        <item m="1" x="381"/>
        <item m="1" x="425"/>
        <item m="1" x="460"/>
        <item m="1" x="469"/>
        <item m="1" x="506"/>
        <item m="1" x="516"/>
        <item m="1" x="198"/>
        <item m="1" x="215"/>
        <item m="1" x="221"/>
        <item m="1" x="234"/>
        <item m="1" x="251"/>
        <item m="1" x="274"/>
        <item m="1" x="279"/>
        <item m="1" x="288"/>
        <item m="1" x="296"/>
        <item m="1" x="301"/>
        <item m="1" x="309"/>
        <item m="1" x="317"/>
        <item m="1" x="320"/>
        <item m="1" x="327"/>
        <item m="1" x="331"/>
        <item m="1" x="340"/>
        <item m="1" x="346"/>
        <item m="1" x="351"/>
        <item m="1" x="352"/>
        <item m="1" x="376"/>
        <item m="1" x="379"/>
        <item m="1" x="382"/>
        <item m="1" x="389"/>
        <item m="1" x="394"/>
        <item m="1" x="402"/>
        <item m="1" x="419"/>
        <item m="1" x="430"/>
        <item m="1" x="442"/>
        <item m="1" x="445"/>
        <item m="1" x="448"/>
        <item m="1" x="452"/>
        <item m="1" x="464"/>
        <item m="1" x="471"/>
        <item m="1" x="478"/>
        <item m="1" x="495"/>
        <item m="1" x="497"/>
        <item m="1" x="199"/>
        <item m="1" x="228"/>
        <item m="1" x="257"/>
        <item m="1" x="265"/>
        <item m="1" x="269"/>
        <item m="1" x="286"/>
        <item m="1" x="305"/>
        <item m="1" x="306"/>
        <item m="1" x="323"/>
        <item m="1" x="326"/>
        <item m="1" x="333"/>
        <item m="1" x="347"/>
        <item m="1" x="356"/>
        <item m="1" x="362"/>
        <item m="1" x="367"/>
        <item m="1" x="399"/>
        <item m="1" x="411"/>
        <item m="1" x="440"/>
        <item m="1" x="443"/>
        <item m="1" x="444"/>
        <item m="1" x="451"/>
        <item m="1" x="458"/>
        <item m="1" x="466"/>
        <item m="1" x="474"/>
        <item m="1" x="491"/>
        <item m="1" x="515"/>
        <item m="1" x="208"/>
        <item m="1" x="210"/>
        <item m="1" x="212"/>
        <item m="1" x="227"/>
        <item m="1" x="230"/>
        <item m="1" x="236"/>
        <item m="1" x="243"/>
        <item m="1" x="254"/>
        <item m="1" x="255"/>
        <item m="1" x="262"/>
        <item m="1" x="271"/>
        <item m="1" x="289"/>
        <item m="1" x="299"/>
        <item m="1" x="302"/>
        <item m="1" x="312"/>
        <item m="1" x="322"/>
        <item m="1" x="332"/>
        <item m="1" x="342"/>
        <item m="1" x="353"/>
        <item m="1" x="357"/>
        <item m="1" x="360"/>
        <item m="1" x="364"/>
        <item m="1" x="369"/>
        <item m="1" x="390"/>
        <item m="1" x="398"/>
        <item m="1" x="400"/>
        <item m="1" x="421"/>
        <item m="1" x="422"/>
        <item m="1" x="423"/>
        <item m="1" x="431"/>
        <item m="1" x="439"/>
        <item m="1" x="462"/>
        <item m="1" x="483"/>
        <item m="1" x="492"/>
        <item m="1" x="509"/>
        <item m="1" x="223"/>
        <item m="1" x="225"/>
        <item m="1" x="244"/>
        <item m="1" x="348"/>
        <item m="1" x="386"/>
        <item m="1" x="392"/>
        <item m="1" x="414"/>
        <item m="1" x="416"/>
        <item m="1" x="477"/>
        <item m="1" x="485"/>
        <item m="1" x="220"/>
        <item m="1" x="226"/>
        <item m="1" x="233"/>
        <item m="1" x="240"/>
        <item m="1" x="248"/>
        <item m="1" x="278"/>
        <item m="1" x="282"/>
        <item m="1" x="316"/>
        <item m="1" x="345"/>
        <item m="1" x="361"/>
        <item m="1" x="371"/>
        <item m="1" x="374"/>
        <item m="1" x="380"/>
        <item m="1" x="403"/>
        <item m="1" x="407"/>
        <item m="1" x="415"/>
        <item m="1" x="420"/>
        <item m="1" x="426"/>
        <item m="1" x="432"/>
        <item m="1" x="436"/>
        <item m="1" x="446"/>
        <item m="1" x="457"/>
        <item m="1" x="467"/>
        <item m="1" x="468"/>
        <item m="1" x="479"/>
        <item m="1" x="488"/>
        <item m="1" x="493"/>
        <item m="1" x="498"/>
        <item m="1" x="501"/>
        <item m="1" x="503"/>
        <item m="1" x="504"/>
        <item m="1" x="513"/>
        <item m="1" x="206"/>
        <item m="1" x="218"/>
        <item m="1" x="238"/>
        <item m="1" x="252"/>
        <item m="1" x="297"/>
        <item m="1" x="308"/>
        <item m="1" x="321"/>
        <item m="1" x="325"/>
        <item m="1" x="341"/>
        <item m="1" x="349"/>
        <item m="1" x="359"/>
        <item m="1" x="373"/>
        <item m="1" x="441"/>
        <item m="1" x="455"/>
        <item m="1" x="465"/>
        <item m="1" x="482"/>
        <item m="1" x="494"/>
        <item m="1" x="502"/>
        <item m="1" x="505"/>
        <item m="1" x="204"/>
        <item m="1" x="242"/>
        <item m="1" x="249"/>
        <item m="1" x="250"/>
        <item m="1" x="253"/>
        <item m="1" x="277"/>
        <item m="1" x="285"/>
        <item m="1" x="290"/>
        <item m="1" x="303"/>
        <item m="1" x="311"/>
        <item m="1" x="335"/>
        <item m="1" x="363"/>
        <item m="1" x="366"/>
        <item m="1" x="383"/>
        <item m="1" x="385"/>
        <item m="1" x="447"/>
        <item m="1" x="481"/>
        <item m="1" x="514"/>
        <item m="1" x="219"/>
        <item m="1" x="232"/>
        <item m="1" x="294"/>
        <item m="1" x="300"/>
        <item m="1" x="310"/>
        <item m="1" x="329"/>
        <item m="1" x="343"/>
        <item m="1" x="365"/>
        <item m="1" x="368"/>
        <item m="1" x="378"/>
        <item m="1" x="405"/>
        <item m="1" x="433"/>
        <item m="1" x="461"/>
        <item m="1" x="463"/>
        <item m="1" x="470"/>
        <item m="1" x="473"/>
        <item m="1" x="490"/>
        <item m="1" x="508"/>
        <item m="1" x="512"/>
        <item m="1" x="517"/>
        <item m="1" x="201"/>
        <item m="1" x="203"/>
        <item m="1" x="209"/>
        <item m="1" x="213"/>
        <item m="1" x="214"/>
        <item m="1" x="216"/>
        <item m="1" x="222"/>
        <item m="1" x="231"/>
        <item m="1" x="245"/>
        <item m="1" x="256"/>
        <item m="1" x="261"/>
        <item m="1" x="273"/>
        <item m="1" x="275"/>
        <item m="1" x="283"/>
        <item m="1" x="313"/>
        <item m="1" x="350"/>
        <item m="1" x="388"/>
        <item m="1" x="397"/>
        <item m="1" x="401"/>
        <item m="1" x="410"/>
        <item m="1" x="412"/>
        <item m="1" x="427"/>
        <item m="1" x="434"/>
        <item m="1" x="450"/>
        <item m="1" x="453"/>
        <item m="1" x="454"/>
        <item m="1" x="459"/>
        <item m="1" x="475"/>
        <item m="1" x="487"/>
        <item m="1" x="496"/>
        <item m="1" x="500"/>
        <item m="1" x="507"/>
        <item m="1" x="510"/>
        <item m="1" x="202"/>
        <item m="1" x="207"/>
        <item m="1" x="211"/>
        <item m="1" x="217"/>
        <item m="1" x="224"/>
        <item m="1" x="229"/>
        <item m="1" x="235"/>
        <item m="1" x="237"/>
        <item m="1" x="239"/>
        <item m="1" x="241"/>
        <item m="1" x="246"/>
        <item m="1" x="247"/>
        <item m="1" x="258"/>
        <item m="1" x="259"/>
        <item m="1" x="260"/>
        <item m="1" x="263"/>
        <item m="1" x="268"/>
        <item m="1" x="270"/>
        <item m="1" x="272"/>
        <item m="1" x="280"/>
        <item m="1" x="284"/>
        <item m="1" x="287"/>
        <item m="1" x="292"/>
        <item m="1" x="293"/>
        <item m="1" x="304"/>
        <item m="1" x="315"/>
        <item m="1" x="324"/>
        <item m="1" x="330"/>
        <item m="1" x="334"/>
        <item m="1" x="336"/>
        <item m="1" x="339"/>
        <item m="1" x="344"/>
        <item m="1" x="354"/>
        <item m="1" x="358"/>
        <item m="1" x="370"/>
        <item m="1" x="372"/>
        <item m="1" x="384"/>
        <item m="1" x="387"/>
        <item m="1" x="391"/>
        <item m="1" x="393"/>
        <item m="1" x="395"/>
        <item m="1" x="396"/>
        <item m="1" x="404"/>
        <item m="1" x="406"/>
        <item m="1" x="408"/>
        <item m="1" x="409"/>
        <item m="1" x="413"/>
        <item m="1" x="418"/>
        <item m="1" x="428"/>
        <item m="1" x="429"/>
        <item m="1" x="435"/>
        <item m="1" x="449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numFmtId="9"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199"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 t="grand">
      <x/>
    </i>
  </rowItems>
  <colItems count="1">
    <i/>
  </colItems>
  <dataFields count="1">
    <dataField name="Nombre de Matricule" fld="0" subtotal="count" baseField="0" baseItem="0"/>
  </dataFields>
  <formats count="5">
    <format dxfId="25">
      <pivotArea field="0" type="button" dataOnly="0" labelOnly="1" outline="0" axis="axisRow" fieldPosition="0"/>
    </format>
    <format dxfId="24">
      <pivotArea dataOnly="0" labelOnly="1" outline="0" axis="axisValues" fieldPosition="0"/>
    </format>
    <format dxfId="23">
      <pivotArea field="0" type="button" dataOnly="0" labelOnly="1" outline="0" axis="axisRow" fieldPosition="0"/>
    </format>
    <format dxfId="22">
      <pivotArea dataOnly="0" labelOnly="1" outline="0" axis="axisValues" fieldPosition="0"/>
    </format>
    <format dxfId="21">
      <pivotArea dataOnly="0" outline="0" axis="axisValues" fieldPosition="0"/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C0259F-9882-471E-9466-529E14DD4140}" name="TCD_Nb_J_cumulés" cacheId="7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U4:W5" firstHeaderRow="0" firstDataRow="1" firstDataCol="0"/>
  <pivotFields count="9">
    <pivotField showAll="0"/>
    <pivotField numFmtId="9" showAll="0"/>
    <pivotField showAll="0"/>
    <pivotField showAll="0">
      <items count="4">
        <item x="1"/>
        <item x="0"/>
        <item m="1" x="2"/>
        <item t="default"/>
      </items>
    </pivotField>
    <pivotField showAll="0">
      <items count="4">
        <item x="1"/>
        <item x="0"/>
        <item m="1" x="2"/>
        <item t="default"/>
      </items>
    </pivotField>
    <pivotField showAll="0">
      <items count="7">
        <item h="1" x="3"/>
        <item h="1" x="4"/>
        <item x="0"/>
        <item x="1"/>
        <item h="1" x="2"/>
        <item h="1" m="1" x="5"/>
        <item t="default"/>
      </items>
    </pivotField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Somme de Nb jours _x000a_arrêt maladie" fld="8" baseField="0" baseItem="0"/>
    <dataField name="Somme de Nb jours _x000a_télétravail" fld="6" baseField="0" baseItem="0"/>
    <dataField name="Somme de Nb jours _x000a_activité partielle" fld="7" baseField="0" baseItem="0"/>
  </dataFields>
  <formats count="3"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0C58A3-59BB-4A21-98E9-1D6828708BF5}" name="TCD collab teletravail NON FILTRE" cacheId="7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H6:H7" firstHeaderRow="1" firstDataRow="1" firstDataCol="0" rowPageCount="1" colPageCount="1"/>
  <pivotFields count="9">
    <pivotField dataField="1" showAll="0"/>
    <pivotField numFmtId="9" showAll="0"/>
    <pivotField showAll="0"/>
    <pivotField showAll="0"/>
    <pivotField showAll="0"/>
    <pivotField showAll="0"/>
    <pivotField axis="axisPage" multipleItemSelectionAllowed="1" showAll="0">
      <items count="113">
        <item h="1" x="13"/>
        <item m="1" x="71"/>
        <item m="1" x="40"/>
        <item x="12"/>
        <item m="1" x="107"/>
        <item x="9"/>
        <item x="10"/>
        <item x="0"/>
        <item x="8"/>
        <item h="1" x="1"/>
        <item m="1" x="28"/>
        <item m="1" x="35"/>
        <item x="2"/>
        <item x="11"/>
        <item x="3"/>
        <item x="4"/>
        <item m="1" x="19"/>
        <item m="1" x="43"/>
        <item m="1" x="47"/>
        <item x="7"/>
        <item x="5"/>
        <item x="6"/>
        <item m="1" x="61"/>
        <item m="1" x="66"/>
        <item m="1" x="72"/>
        <item m="1" x="77"/>
        <item m="1" x="82"/>
        <item m="1" x="86"/>
        <item m="1" x="90"/>
        <item m="1" x="94"/>
        <item m="1" x="98"/>
        <item m="1" x="102"/>
        <item m="1" x="105"/>
        <item m="1" x="110"/>
        <item m="1" x="59"/>
        <item m="1" x="16"/>
        <item m="1" x="64"/>
        <item m="1" x="21"/>
        <item m="1" x="69"/>
        <item m="1" x="25"/>
        <item m="1" x="75"/>
        <item m="1" x="30"/>
        <item m="1" x="80"/>
        <item m="1" x="33"/>
        <item m="1" x="84"/>
        <item m="1" x="37"/>
        <item m="1" x="88"/>
        <item m="1" x="41"/>
        <item m="1" x="92"/>
        <item m="1" x="45"/>
        <item m="1" x="96"/>
        <item m="1" x="49"/>
        <item m="1" x="100"/>
        <item m="1" x="52"/>
        <item m="1" x="104"/>
        <item m="1" x="55"/>
        <item m="1" x="109"/>
        <item m="1" x="58"/>
        <item m="1" x="15"/>
        <item m="1" x="63"/>
        <item m="1" x="20"/>
        <item m="1" x="68"/>
        <item m="1" x="24"/>
        <item m="1" x="74"/>
        <item m="1" x="29"/>
        <item m="1" x="79"/>
        <item m="1" x="53"/>
        <item m="1" x="32"/>
        <item m="1" x="106"/>
        <item m="1" x="83"/>
        <item m="1" x="56"/>
        <item m="1" x="36"/>
        <item m="1" x="111"/>
        <item m="1" x="87"/>
        <item m="1" x="60"/>
        <item m="1" x="39"/>
        <item m="1" x="17"/>
        <item m="1" x="91"/>
        <item m="1" x="65"/>
        <item m="1" x="44"/>
        <item m="1" x="22"/>
        <item m="1" x="95"/>
        <item m="1" x="70"/>
        <item m="1" x="48"/>
        <item m="1" x="26"/>
        <item m="1" x="99"/>
        <item m="1" x="76"/>
        <item m="1" x="51"/>
        <item m="1" x="31"/>
        <item m="1" x="103"/>
        <item m="1" x="81"/>
        <item m="1" x="54"/>
        <item m="1" x="34"/>
        <item m="1" x="108"/>
        <item m="1" x="85"/>
        <item m="1" x="57"/>
        <item m="1" x="38"/>
        <item m="1" x="14"/>
        <item m="1" x="89"/>
        <item m="1" x="62"/>
        <item m="1" x="42"/>
        <item m="1" x="18"/>
        <item m="1" x="93"/>
        <item m="1" x="67"/>
        <item m="1" x="46"/>
        <item h="1" m="1" x="23"/>
        <item h="1" m="1" x="97"/>
        <item h="1" m="1" x="73"/>
        <item h="1" m="1" x="50"/>
        <item h="1" m="1" x="27"/>
        <item h="1" m="1" x="101"/>
        <item h="1" m="1" x="78"/>
        <item t="default"/>
      </items>
    </pivotField>
    <pivotField showAll="0"/>
    <pivotField showAll="0"/>
  </pivotFields>
  <rowItems count="1">
    <i/>
  </rowItems>
  <colItems count="1">
    <i/>
  </colItems>
  <pageFields count="1">
    <pageField fld="6" hier="-1"/>
  </pageFields>
  <dataFields count="1">
    <dataField name="Nombre de Matricule" fld="0" subtotal="count" baseField="0" baseItem="0"/>
  </dataField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CB2F16-EC03-487E-BCD5-C19D8D52EED9}" name="TCD_ETP" cacheId="7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R4:S150" firstHeaderRow="1" firstDataRow="1" firstDataCol="1"/>
  <pivotFields count="9">
    <pivotField axis="axisRow" showAll="0">
      <items count="519">
        <item m="1" x="200"/>
        <item m="1" x="205"/>
        <item m="1" x="281"/>
        <item m="1" x="291"/>
        <item m="1" x="295"/>
        <item m="1" x="298"/>
        <item m="1" x="307"/>
        <item m="1" x="337"/>
        <item m="1" x="375"/>
        <item m="1" x="377"/>
        <item m="1" x="417"/>
        <item m="1" x="424"/>
        <item m="1" x="437"/>
        <item m="1" x="438"/>
        <item m="1" x="456"/>
        <item m="1" x="472"/>
        <item m="1" x="476"/>
        <item m="1" x="480"/>
        <item m="1" x="484"/>
        <item m="1" x="486"/>
        <item m="1" x="489"/>
        <item m="1" x="499"/>
        <item m="1" x="511"/>
        <item m="1" x="264"/>
        <item m="1" x="266"/>
        <item m="1" x="267"/>
        <item m="1" x="276"/>
        <item m="1" x="314"/>
        <item m="1" x="318"/>
        <item m="1" x="319"/>
        <item m="1" x="328"/>
        <item m="1" x="338"/>
        <item m="1" x="355"/>
        <item m="1" x="381"/>
        <item m="1" x="425"/>
        <item m="1" x="460"/>
        <item m="1" x="469"/>
        <item m="1" x="506"/>
        <item m="1" x="516"/>
        <item m="1" x="198"/>
        <item m="1" x="215"/>
        <item m="1" x="221"/>
        <item m="1" x="234"/>
        <item m="1" x="251"/>
        <item m="1" x="274"/>
        <item m="1" x="279"/>
        <item m="1" x="288"/>
        <item m="1" x="296"/>
        <item m="1" x="301"/>
        <item m="1" x="309"/>
        <item m="1" x="317"/>
        <item m="1" x="320"/>
        <item m="1" x="327"/>
        <item m="1" x="331"/>
        <item m="1" x="340"/>
        <item m="1" x="346"/>
        <item m="1" x="351"/>
        <item m="1" x="352"/>
        <item m="1" x="376"/>
        <item m="1" x="379"/>
        <item m="1" x="382"/>
        <item m="1" x="389"/>
        <item m="1" x="394"/>
        <item m="1" x="402"/>
        <item m="1" x="419"/>
        <item m="1" x="430"/>
        <item m="1" x="442"/>
        <item m="1" x="445"/>
        <item m="1" x="448"/>
        <item m="1" x="452"/>
        <item m="1" x="464"/>
        <item m="1" x="471"/>
        <item m="1" x="478"/>
        <item m="1" x="495"/>
        <item m="1" x="497"/>
        <item m="1" x="199"/>
        <item m="1" x="228"/>
        <item m="1" x="257"/>
        <item m="1" x="265"/>
        <item m="1" x="269"/>
        <item m="1" x="286"/>
        <item m="1" x="305"/>
        <item m="1" x="306"/>
        <item m="1" x="323"/>
        <item m="1" x="326"/>
        <item m="1" x="333"/>
        <item m="1" x="347"/>
        <item m="1" x="356"/>
        <item m="1" x="362"/>
        <item m="1" x="367"/>
        <item m="1" x="399"/>
        <item m="1" x="411"/>
        <item m="1" x="440"/>
        <item m="1" x="443"/>
        <item m="1" x="444"/>
        <item m="1" x="451"/>
        <item m="1" x="458"/>
        <item m="1" x="466"/>
        <item m="1" x="474"/>
        <item m="1" x="491"/>
        <item m="1" x="515"/>
        <item m="1" x="208"/>
        <item m="1" x="210"/>
        <item m="1" x="212"/>
        <item m="1" x="227"/>
        <item m="1" x="230"/>
        <item m="1" x="236"/>
        <item m="1" x="243"/>
        <item m="1" x="254"/>
        <item m="1" x="255"/>
        <item m="1" x="262"/>
        <item m="1" x="271"/>
        <item m="1" x="289"/>
        <item m="1" x="299"/>
        <item m="1" x="302"/>
        <item m="1" x="312"/>
        <item m="1" x="322"/>
        <item m="1" x="332"/>
        <item m="1" x="342"/>
        <item m="1" x="353"/>
        <item m="1" x="357"/>
        <item m="1" x="360"/>
        <item m="1" x="364"/>
        <item m="1" x="369"/>
        <item m="1" x="390"/>
        <item m="1" x="398"/>
        <item m="1" x="400"/>
        <item m="1" x="421"/>
        <item m="1" x="422"/>
        <item m="1" x="423"/>
        <item m="1" x="431"/>
        <item m="1" x="439"/>
        <item m="1" x="462"/>
        <item m="1" x="483"/>
        <item m="1" x="492"/>
        <item m="1" x="509"/>
        <item m="1" x="223"/>
        <item m="1" x="225"/>
        <item m="1" x="244"/>
        <item m="1" x="348"/>
        <item m="1" x="386"/>
        <item m="1" x="392"/>
        <item m="1" x="414"/>
        <item m="1" x="416"/>
        <item m="1" x="477"/>
        <item m="1" x="485"/>
        <item m="1" x="220"/>
        <item m="1" x="226"/>
        <item m="1" x="233"/>
        <item m="1" x="240"/>
        <item m="1" x="248"/>
        <item m="1" x="278"/>
        <item m="1" x="282"/>
        <item m="1" x="316"/>
        <item m="1" x="345"/>
        <item m="1" x="361"/>
        <item m="1" x="371"/>
        <item m="1" x="374"/>
        <item m="1" x="380"/>
        <item m="1" x="403"/>
        <item m="1" x="407"/>
        <item m="1" x="415"/>
        <item m="1" x="420"/>
        <item m="1" x="426"/>
        <item m="1" x="432"/>
        <item m="1" x="436"/>
        <item m="1" x="446"/>
        <item m="1" x="457"/>
        <item m="1" x="467"/>
        <item m="1" x="468"/>
        <item m="1" x="479"/>
        <item m="1" x="488"/>
        <item m="1" x="493"/>
        <item m="1" x="498"/>
        <item m="1" x="501"/>
        <item m="1" x="503"/>
        <item m="1" x="504"/>
        <item m="1" x="513"/>
        <item m="1" x="206"/>
        <item m="1" x="218"/>
        <item m="1" x="238"/>
        <item m="1" x="252"/>
        <item m="1" x="297"/>
        <item m="1" x="308"/>
        <item m="1" x="321"/>
        <item m="1" x="325"/>
        <item m="1" x="341"/>
        <item m="1" x="349"/>
        <item m="1" x="359"/>
        <item m="1" x="373"/>
        <item m="1" x="441"/>
        <item m="1" x="455"/>
        <item m="1" x="465"/>
        <item m="1" x="482"/>
        <item m="1" x="494"/>
        <item m="1" x="502"/>
        <item m="1" x="505"/>
        <item m="1" x="204"/>
        <item m="1" x="242"/>
        <item m="1" x="249"/>
        <item m="1" x="250"/>
        <item m="1" x="253"/>
        <item m="1" x="277"/>
        <item m="1" x="285"/>
        <item m="1" x="290"/>
        <item m="1" x="303"/>
        <item m="1" x="311"/>
        <item m="1" x="335"/>
        <item m="1" x="363"/>
        <item m="1" x="366"/>
        <item m="1" x="383"/>
        <item m="1" x="385"/>
        <item m="1" x="447"/>
        <item m="1" x="481"/>
        <item m="1" x="514"/>
        <item m="1" x="219"/>
        <item m="1" x="232"/>
        <item m="1" x="294"/>
        <item m="1" x="300"/>
        <item m="1" x="310"/>
        <item m="1" x="329"/>
        <item m="1" x="343"/>
        <item m="1" x="365"/>
        <item m="1" x="368"/>
        <item m="1" x="378"/>
        <item m="1" x="405"/>
        <item m="1" x="433"/>
        <item m="1" x="461"/>
        <item m="1" x="463"/>
        <item m="1" x="470"/>
        <item m="1" x="473"/>
        <item m="1" x="490"/>
        <item m="1" x="508"/>
        <item m="1" x="512"/>
        <item m="1" x="517"/>
        <item m="1" x="201"/>
        <item m="1" x="203"/>
        <item m="1" x="209"/>
        <item m="1" x="213"/>
        <item m="1" x="214"/>
        <item m="1" x="216"/>
        <item m="1" x="222"/>
        <item m="1" x="231"/>
        <item m="1" x="245"/>
        <item m="1" x="256"/>
        <item m="1" x="261"/>
        <item m="1" x="273"/>
        <item m="1" x="275"/>
        <item m="1" x="283"/>
        <item m="1" x="313"/>
        <item m="1" x="350"/>
        <item m="1" x="388"/>
        <item m="1" x="397"/>
        <item m="1" x="401"/>
        <item m="1" x="410"/>
        <item m="1" x="412"/>
        <item m="1" x="427"/>
        <item m="1" x="434"/>
        <item m="1" x="450"/>
        <item m="1" x="453"/>
        <item m="1" x="454"/>
        <item m="1" x="459"/>
        <item m="1" x="475"/>
        <item m="1" x="487"/>
        <item m="1" x="496"/>
        <item m="1" x="500"/>
        <item m="1" x="507"/>
        <item m="1" x="510"/>
        <item m="1" x="202"/>
        <item m="1" x="207"/>
        <item m="1" x="211"/>
        <item m="1" x="217"/>
        <item m="1" x="224"/>
        <item m="1" x="229"/>
        <item m="1" x="235"/>
        <item m="1" x="237"/>
        <item m="1" x="239"/>
        <item m="1" x="241"/>
        <item m="1" x="246"/>
        <item m="1" x="247"/>
        <item m="1" x="258"/>
        <item m="1" x="259"/>
        <item m="1" x="260"/>
        <item m="1" x="263"/>
        <item m="1" x="268"/>
        <item m="1" x="270"/>
        <item m="1" x="272"/>
        <item m="1" x="280"/>
        <item m="1" x="284"/>
        <item m="1" x="287"/>
        <item m="1" x="292"/>
        <item m="1" x="293"/>
        <item m="1" x="304"/>
        <item m="1" x="315"/>
        <item m="1" x="324"/>
        <item m="1" x="330"/>
        <item m="1" x="334"/>
        <item m="1" x="336"/>
        <item m="1" x="339"/>
        <item m="1" x="344"/>
        <item m="1" x="354"/>
        <item m="1" x="358"/>
        <item m="1" x="370"/>
        <item m="1" x="372"/>
        <item m="1" x="384"/>
        <item m="1" x="387"/>
        <item m="1" x="391"/>
        <item m="1" x="393"/>
        <item m="1" x="395"/>
        <item m="1" x="396"/>
        <item m="1" x="404"/>
        <item m="1" x="406"/>
        <item m="1" x="408"/>
        <item m="1" x="409"/>
        <item m="1" x="413"/>
        <item m="1" x="418"/>
        <item m="1" x="428"/>
        <item m="1" x="429"/>
        <item m="1" x="435"/>
        <item m="1" x="449"/>
        <item x="197"/>
        <item x="196"/>
        <item x="195"/>
        <item x="194"/>
        <item x="193"/>
        <item x="192"/>
        <item x="191"/>
        <item x="190"/>
        <item x="189"/>
        <item x="188"/>
        <item x="187"/>
        <item x="186"/>
        <item x="185"/>
        <item x="184"/>
        <item x="183"/>
        <item x="182"/>
        <item x="181"/>
        <item x="180"/>
        <item x="179"/>
        <item x="178"/>
        <item x="177"/>
        <item x="176"/>
        <item x="175"/>
        <item x="174"/>
        <item x="173"/>
        <item x="172"/>
        <item x="171"/>
        <item x="170"/>
        <item x="169"/>
        <item x="168"/>
        <item x="167"/>
        <item x="166"/>
        <item x="165"/>
        <item x="164"/>
        <item x="163"/>
        <item x="162"/>
        <item x="161"/>
        <item x="160"/>
        <item x="159"/>
        <item x="158"/>
        <item x="157"/>
        <item x="156"/>
        <item x="155"/>
        <item x="154"/>
        <item x="153"/>
        <item x="152"/>
        <item x="151"/>
        <item x="150"/>
        <item x="149"/>
        <item x="148"/>
        <item x="147"/>
        <item x="146"/>
        <item x="145"/>
        <item x="144"/>
        <item x="143"/>
        <item x="142"/>
        <item x="141"/>
        <item x="140"/>
        <item x="139"/>
        <item x="138"/>
        <item x="137"/>
        <item x="136"/>
        <item x="135"/>
        <item x="134"/>
        <item x="133"/>
        <item x="132"/>
        <item x="131"/>
        <item x="130"/>
        <item x="129"/>
        <item x="128"/>
        <item x="127"/>
        <item x="126"/>
        <item x="125"/>
        <item x="124"/>
        <item x="123"/>
        <item x="122"/>
        <item x="121"/>
        <item x="120"/>
        <item x="119"/>
        <item x="118"/>
        <item x="117"/>
        <item x="116"/>
        <item x="115"/>
        <item x="114"/>
        <item x="113"/>
        <item x="112"/>
        <item x="111"/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dataField="1" numFmtId="9" showAll="0"/>
    <pivotField showAll="0"/>
    <pivotField showAll="0">
      <items count="4">
        <item x="1"/>
        <item x="0"/>
        <item m="1" x="2"/>
        <item t="default"/>
      </items>
    </pivotField>
    <pivotField showAll="0">
      <items count="4">
        <item x="1"/>
        <item x="0"/>
        <item m="1" x="2"/>
        <item t="default"/>
      </items>
    </pivotField>
    <pivotField showAll="0">
      <items count="7">
        <item h="1" x="3"/>
        <item h="1" x="4"/>
        <item x="0"/>
        <item x="1"/>
        <item h="1" x="2"/>
        <item h="1" m="1" x="5"/>
        <item t="default"/>
      </items>
    </pivotField>
    <pivotField showAll="0"/>
    <pivotField showAll="0"/>
    <pivotField showAll="0"/>
  </pivotFields>
  <rowFields count="1">
    <field x="0"/>
  </rowFields>
  <rowItems count="146">
    <i>
      <x v="321"/>
    </i>
    <i>
      <x v="322"/>
    </i>
    <i>
      <x v="323"/>
    </i>
    <i>
      <x v="324"/>
    </i>
    <i>
      <x v="325"/>
    </i>
    <i>
      <x v="326"/>
    </i>
    <i>
      <x v="328"/>
    </i>
    <i>
      <x v="329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42"/>
    </i>
    <i>
      <x v="343"/>
    </i>
    <i>
      <x v="344"/>
    </i>
    <i>
      <x v="345"/>
    </i>
    <i>
      <x v="347"/>
    </i>
    <i>
      <x v="348"/>
    </i>
    <i>
      <x v="350"/>
    </i>
    <i>
      <x v="351"/>
    </i>
    <i>
      <x v="352"/>
    </i>
    <i>
      <x v="354"/>
    </i>
    <i>
      <x v="356"/>
    </i>
    <i>
      <x v="357"/>
    </i>
    <i>
      <x v="358"/>
    </i>
    <i>
      <x v="359"/>
    </i>
    <i>
      <x v="360"/>
    </i>
    <i>
      <x v="361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6"/>
    </i>
    <i>
      <x v="377"/>
    </i>
    <i>
      <x v="378"/>
    </i>
    <i>
      <x v="379"/>
    </i>
    <i>
      <x v="381"/>
    </i>
    <i>
      <x v="382"/>
    </i>
    <i>
      <x v="384"/>
    </i>
    <i>
      <x v="386"/>
    </i>
    <i>
      <x v="387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9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3"/>
    </i>
    <i>
      <x v="414"/>
    </i>
    <i>
      <x v="415"/>
    </i>
    <i>
      <x v="416"/>
    </i>
    <i>
      <x v="418"/>
    </i>
    <i>
      <x v="419"/>
    </i>
    <i>
      <x v="420"/>
    </i>
    <i>
      <x v="421"/>
    </i>
    <i>
      <x v="422"/>
    </i>
    <i>
      <x v="424"/>
    </i>
    <i>
      <x v="428"/>
    </i>
    <i>
      <x v="429"/>
    </i>
    <i>
      <x v="432"/>
    </i>
    <i>
      <x v="433"/>
    </i>
    <i>
      <x v="434"/>
    </i>
    <i>
      <x v="435"/>
    </i>
    <i>
      <x v="436"/>
    </i>
    <i>
      <x v="438"/>
    </i>
    <i>
      <x v="440"/>
    </i>
    <i>
      <x v="442"/>
    </i>
    <i>
      <x v="443"/>
    </i>
    <i>
      <x v="445"/>
    </i>
    <i>
      <x v="446"/>
    </i>
    <i>
      <x v="447"/>
    </i>
    <i>
      <x v="448"/>
    </i>
    <i>
      <x v="449"/>
    </i>
    <i>
      <x v="451"/>
    </i>
    <i>
      <x v="452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7"/>
    </i>
    <i>
      <x v="468"/>
    </i>
    <i>
      <x v="469"/>
    </i>
    <i>
      <x v="471"/>
    </i>
    <i>
      <x v="472"/>
    </i>
    <i>
      <x v="473"/>
    </i>
    <i>
      <x v="474"/>
    </i>
    <i>
      <x v="476"/>
    </i>
    <i>
      <x v="478"/>
    </i>
    <i>
      <x v="479"/>
    </i>
    <i>
      <x v="480"/>
    </i>
    <i>
      <x v="481"/>
    </i>
    <i>
      <x v="482"/>
    </i>
    <i>
      <x v="484"/>
    </i>
    <i>
      <x v="486"/>
    </i>
    <i>
      <x v="487"/>
    </i>
    <i>
      <x v="489"/>
    </i>
    <i>
      <x v="490"/>
    </i>
    <i>
      <x v="492"/>
    </i>
    <i>
      <x v="495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5"/>
    </i>
    <i>
      <x v="516"/>
    </i>
    <i>
      <x v="517"/>
    </i>
    <i t="grand">
      <x/>
    </i>
  </rowItems>
  <colItems count="1">
    <i/>
  </colItems>
  <dataFields count="1">
    <dataField name="Somme de Taux de travail" fld="1" baseField="0" baseItem="0"/>
  </dataFields>
  <formats count="5">
    <format dxfId="0">
      <pivotArea field="0" type="button" dataOnly="0" labelOnly="1" outline="0" axis="axisRow" fieldPosition="0"/>
    </format>
    <format dxfId="1">
      <pivotArea dataOnly="0" labelOnly="1" outline="0" axis="axisValues" fieldPosition="0"/>
    </format>
    <format dxfId="2">
      <pivotArea field="0" type="button" dataOnly="0" labelOnly="1" outline="0" axis="axisRow" fieldPosition="0"/>
    </format>
    <format dxfId="3">
      <pivotArea dataOnly="0" labelOnly="1" outline="0" axis="axisValues" fieldPosition="0"/>
    </format>
    <format dxfId="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FF7F14-454A-4DE9-B032-65139B9D11CC}" name="TCD_Nb_coll_arret_maladie" cacheId="7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B6:AB7" firstHeaderRow="1" firstDataRow="1" firstDataCol="0" rowPageCount="1" colPageCount="1"/>
  <pivotFields count="9">
    <pivotField dataField="1" showAll="0"/>
    <pivotField numFmtId="9" showAll="0"/>
    <pivotField showAll="0"/>
    <pivotField showAll="0">
      <items count="4">
        <item x="1"/>
        <item x="0"/>
        <item m="1" x="2"/>
        <item t="default"/>
      </items>
    </pivotField>
    <pivotField showAll="0">
      <items count="4">
        <item x="1"/>
        <item x="0"/>
        <item m="1" x="2"/>
        <item t="default"/>
      </items>
    </pivotField>
    <pivotField showAll="0">
      <items count="7">
        <item h="1" x="3"/>
        <item h="1" x="4"/>
        <item x="0"/>
        <item x="1"/>
        <item h="1" x="2"/>
        <item h="1" m="1" x="5"/>
        <item t="default"/>
      </items>
    </pivotField>
    <pivotField showAll="0"/>
    <pivotField showAll="0"/>
    <pivotField axis="axisPage" multipleItemSelectionAllowed="1" showAll="0">
      <items count="113">
        <item h="1" x="15"/>
        <item x="4"/>
        <item x="6"/>
        <item x="9"/>
        <item x="2"/>
        <item x="7"/>
        <item h="1" x="0"/>
        <item x="3"/>
        <item x="1"/>
        <item x="10"/>
        <item x="11"/>
        <item x="12"/>
        <item x="8"/>
        <item x="13"/>
        <item x="14"/>
        <item m="1" x="21"/>
        <item m="1" x="30"/>
        <item m="1" x="43"/>
        <item m="1" x="47"/>
        <item x="5"/>
        <item m="1" x="54"/>
        <item m="1" x="58"/>
        <item m="1" x="63"/>
        <item m="1" x="68"/>
        <item m="1" x="73"/>
        <item m="1" x="78"/>
        <item m="1" x="83"/>
        <item m="1" x="87"/>
        <item m="1" x="91"/>
        <item m="1" x="95"/>
        <item m="1" x="99"/>
        <item m="1" x="103"/>
        <item m="1" x="106"/>
        <item m="1" x="110"/>
        <item m="1" x="61"/>
        <item m="1" x="18"/>
        <item m="1" x="66"/>
        <item m="1" x="23"/>
        <item m="1" x="71"/>
        <item m="1" x="27"/>
        <item m="1" x="76"/>
        <item m="1" x="32"/>
        <item m="1" x="81"/>
        <item m="1" x="35"/>
        <item m="1" x="85"/>
        <item m="1" x="38"/>
        <item m="1" x="89"/>
        <item m="1" x="41"/>
        <item m="1" x="93"/>
        <item m="1" x="45"/>
        <item m="1" x="97"/>
        <item m="1" x="49"/>
        <item m="1" x="101"/>
        <item m="1" x="52"/>
        <item m="1" x="105"/>
        <item m="1" x="56"/>
        <item m="1" x="109"/>
        <item m="1" x="60"/>
        <item m="1" x="17"/>
        <item m="1" x="65"/>
        <item m="1" x="22"/>
        <item m="1" x="70"/>
        <item m="1" x="26"/>
        <item m="1" x="75"/>
        <item m="1" x="31"/>
        <item m="1" x="80"/>
        <item m="1" x="53"/>
        <item m="1" x="34"/>
        <item m="1" x="107"/>
        <item m="1" x="84"/>
        <item m="1" x="57"/>
        <item m="1" x="37"/>
        <item m="1" x="111"/>
        <item m="1" x="88"/>
        <item m="1" x="62"/>
        <item m="1" x="40"/>
        <item m="1" x="19"/>
        <item m="1" x="92"/>
        <item m="1" x="67"/>
        <item m="1" x="44"/>
        <item m="1" x="24"/>
        <item m="1" x="96"/>
        <item m="1" x="72"/>
        <item m="1" x="48"/>
        <item m="1" x="28"/>
        <item m="1" x="100"/>
        <item m="1" x="77"/>
        <item m="1" x="51"/>
        <item m="1" x="33"/>
        <item m="1" x="104"/>
        <item m="1" x="82"/>
        <item m="1" x="55"/>
        <item m="1" x="36"/>
        <item m="1" x="108"/>
        <item m="1" x="86"/>
        <item m="1" x="59"/>
        <item m="1" x="39"/>
        <item m="1" x="16"/>
        <item m="1" x="90"/>
        <item m="1" x="64"/>
        <item m="1" x="42"/>
        <item m="1" x="20"/>
        <item m="1" x="94"/>
        <item m="1" x="69"/>
        <item m="1" x="46"/>
        <item m="1" x="25"/>
        <item m="1" x="98"/>
        <item m="1" x="74"/>
        <item m="1" x="50"/>
        <item m="1" x="29"/>
        <item m="1" x="102"/>
        <item m="1" x="79"/>
        <item t="default"/>
      </items>
    </pivotField>
  </pivotFields>
  <rowItems count="1">
    <i/>
  </rowItems>
  <colItems count="1">
    <i/>
  </colItems>
  <pageFields count="1">
    <pageField fld="8" hier="-1"/>
  </pageFields>
  <dataFields count="1">
    <dataField name="Nombre de Matricule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BA4E7D-935C-4B09-809A-740B6FAEAB58}" name="TCD jours arret maladie NON FILTRE" cacheId="7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K4:M5" firstHeaderRow="0" firstDataRow="1" firstDataCol="0"/>
  <pivotFields count="9">
    <pivotField showAll="0"/>
    <pivotField numFmtId="9"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Somme de Nb jours _x000a_arrêt maladie" fld="8" baseField="0" baseItem="0"/>
    <dataField name="Somme de Nb jours _x000a_télétravail" fld="6" baseField="0" baseItem="0"/>
    <dataField name="Somme de Nb jours _x000a_activité partielle" fld="7" baseField="0" baseItem="0"/>
  </dataFields>
  <formats count="3">
    <format dxfId="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Genre1" xr10:uid="{CBF69F60-4A49-45CC-89F6-148B86AC5DAC}" sourceName="Genre">
  <pivotTables>
    <pivotTable tabId="5" name="TCD_Nb_Matricules"/>
    <pivotTable tabId="5" name="TCD_Nb_J_cumulés"/>
    <pivotTable tabId="5" name="TCD_Nb_coll_chom_partiel"/>
    <pivotTable tabId="5" name="TCD_Nb_coll_arret_maladie"/>
    <pivotTable tabId="5" name="TCD_Nb_coll_télétravail"/>
    <pivotTable tabId="5" name="TCD_ETP"/>
  </pivotTables>
  <data>
    <tabular pivotCacheId="926870985">
      <items count="3">
        <i x="1" s="1"/>
        <i x="0" s="1"/>
        <i x="2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1" xr10:uid="{1B716AC6-15B5-456C-BF4B-779F4850B311}" sourceName="Contrat">
  <pivotTables>
    <pivotTable tabId="5" name="TCD_Nb_Matricules"/>
    <pivotTable tabId="5" name="TCD_Nb_J_cumulés"/>
    <pivotTable tabId="5" name="TCD_Nb_coll_chom_partiel"/>
    <pivotTable tabId="5" name="TCD_Nb_coll_arret_maladie"/>
    <pivotTable tabId="5" name="TCD_Nb_coll_télétravail"/>
    <pivotTable tabId="5" name="TCD_ETP"/>
  </pivotTables>
  <data>
    <tabular pivotCacheId="926870985">
      <items count="3">
        <i x="1" s="1"/>
        <i x="0" s="1"/>
        <i x="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tatut1" xr10:uid="{0822BB13-E381-4DAA-8552-E9596B274F41}" sourceName="Statut">
  <pivotTables>
    <pivotTable tabId="5" name="TCD_Nb_Matricules"/>
    <pivotTable tabId="5" name="TCD_Nb_J_cumulés"/>
    <pivotTable tabId="5" name="TCD_Nb_coll_chom_partiel"/>
    <pivotTable tabId="5" name="TCD_Nb_coll_arret_maladie"/>
    <pivotTable tabId="5" name="TCD_Nb_coll_télétravail"/>
    <pivotTable tabId="5" name="TCD_ETP"/>
  </pivotTables>
  <data>
    <tabular pivotCacheId="926870985">
      <items count="6">
        <i x="3"/>
        <i x="4"/>
        <i x="0" s="1"/>
        <i x="1" s="1"/>
        <i x="2"/>
        <i x="5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Genre 1" xr10:uid="{D60D5F2A-A84B-4F58-82CE-C3352B3772ED}" cache="Segment_Genre1" caption="Genre" columnCount="2" style="SlicerStyleDark5 4" rowHeight="241300"/>
  <slicer name="Contrat 1" xr10:uid="{8CBA9612-23DA-404D-A2B0-9086DF1D597E}" cache="Segment_Contrat1" caption="Contrat" columnCount="2" style="SlicerStyleDark5 4" rowHeight="241300"/>
  <slicer name="Statut 1" xr10:uid="{AB0E7313-D613-4935-955F-50C32D28CC98}" cache="Segment_Statut1" caption="Statut" startItem="2" style="SlicerStyleDark5 4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264498-EA2A-4AB0-98AD-67EB6AE68A6F}" name="T_données" displayName="T_données" ref="A1:I199" headerRowDxfId="49" dataDxfId="48" totalsRowDxfId="47">
  <sortState xmlns:xlrd2="http://schemas.microsoft.com/office/spreadsheetml/2017/richdata2" ref="A2:I199">
    <sortCondition descending="1" ref="A1:A199"/>
  </sortState>
  <tableColumns count="9">
    <tableColumn id="1" xr3:uid="{39FEAD87-63AA-4612-96FC-3AEA57F3A7B8}" name="Matricule" totalsRowLabel="Total en jours" dataDxfId="46" totalsRowDxfId="45"/>
    <tableColumn id="11" xr3:uid="{1378F59D-8E4A-4462-9F8F-7AD8331A5AE8}" name="Taux de travail" dataDxfId="44" totalsRowDxfId="43" dataCellStyle="Pourcentage"/>
    <tableColumn id="2" xr3:uid="{05AE1B2F-F684-401B-A024-C1BCAA5225AF}" name="Nom" dataDxfId="42" totalsRowDxfId="41"/>
    <tableColumn id="4" xr3:uid="{6CFB9E07-80CC-45BF-904C-08A10B0CF43E}" name="Genre" dataDxfId="40" totalsRowDxfId="39" dataCellStyle="Pourcentage"/>
    <tableColumn id="9" xr3:uid="{EE3793B0-E76B-4F67-85AF-38CBA1641642}" name="Contrat" dataDxfId="38" totalsRowDxfId="37" dataCellStyle="Pourcentage"/>
    <tableColumn id="15" xr3:uid="{4C6147E1-38F4-4542-A472-01EA0455C484}" name="Statut" dataDxfId="36" totalsRowDxfId="35"/>
    <tableColumn id="23" xr3:uid="{F35CC637-4248-44CB-9EFC-0FC3B5AC97F9}" name="Nb jours _x000a_télétravail" totalsRowFunction="sum" dataDxfId="34" totalsRowDxfId="33" dataCellStyle="Milliers"/>
    <tableColumn id="17" xr3:uid="{70B9C14A-55F2-4EB2-AE6B-AACC12D2FE10}" name="Nb jours _x000a_activité partielle" totalsRowFunction="sum" dataDxfId="32" totalsRowDxfId="31" dataCellStyle="Milliers"/>
    <tableColumn id="48" xr3:uid="{FBA0C354-072A-442D-A6FC-6B7D56F6A638}" name="Nb jours _x000a_arrêt maladie" totalsRowFunction="sum" dataDxfId="30" totalsRowDxfId="29" dataCellStyle="Milliers"/>
  </tableColumns>
  <tableStyleInfo name="TableStyleMedium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9AF76BB-97C2-47A3-9260-F378FE0AF2A1}" name="T_mois" displayName="T_mois" ref="AK2:AK14" totalsRowShown="0" headerRowDxfId="15" dataDxfId="14">
  <autoFilter ref="AK2:AK14" xr:uid="{7ED0AEE7-504F-408F-8479-98D032D9BC5C}"/>
  <tableColumns count="1">
    <tableColumn id="1" xr3:uid="{D2D9194F-A92B-46A8-AEFF-9DB4035224ED}" name="Mois" dataDxfId="1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company/ac&amp;o" TargetMode="External"/><Relationship Id="rId2" Type="http://schemas.openxmlformats.org/officeDocument/2006/relationships/hyperlink" Target="mailto:formation@ac-and-o.com" TargetMode="External"/><Relationship Id="rId1" Type="http://schemas.openxmlformats.org/officeDocument/2006/relationships/hyperlink" Target="http://www.ac-and-o.com/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8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table" Target="../tables/table2.xml"/><Relationship Id="rId5" Type="http://schemas.openxmlformats.org/officeDocument/2006/relationships/pivotTable" Target="../pivotTables/pivotTable5.xml"/><Relationship Id="rId10" Type="http://schemas.openxmlformats.org/officeDocument/2006/relationships/pivotTable" Target="../pivotTables/pivotTable10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A5950-08CD-4D17-9895-6999794B7D4C}">
  <sheetPr codeName="Feuil2">
    <tabColor rgb="FFB01715"/>
    <pageSetUpPr fitToPage="1"/>
  </sheetPr>
  <dimension ref="B1:AA71"/>
  <sheetViews>
    <sheetView showGridLines="0" tabSelected="1" zoomScaleNormal="100" workbookViewId="0">
      <selection activeCell="D35" sqref="D35:F35"/>
    </sheetView>
  </sheetViews>
  <sheetFormatPr baseColWidth="10" defaultRowHeight="15" x14ac:dyDescent="0.25"/>
  <cols>
    <col min="1" max="3" width="1.7109375" customWidth="1"/>
    <col min="4" max="4" width="12.28515625" customWidth="1"/>
    <col min="5" max="5" width="4.85546875" customWidth="1"/>
    <col min="6" max="6" width="12.28515625" customWidth="1"/>
    <col min="7" max="7" width="1.7109375" customWidth="1"/>
    <col min="8" max="9" width="2.7109375" customWidth="1"/>
    <col min="10" max="13" width="9.7109375" customWidth="1"/>
    <col min="14" max="14" width="1.7109375" customWidth="1"/>
    <col min="15" max="18" width="9.7109375" customWidth="1"/>
    <col min="19" max="19" width="1.7109375" customWidth="1"/>
    <col min="20" max="23" width="9.7109375" customWidth="1"/>
    <col min="24" max="24" width="2.7109375" customWidth="1"/>
    <col min="25" max="25" width="1.7109375" customWidth="1"/>
    <col min="26" max="27" width="11.42578125" style="1"/>
  </cols>
  <sheetData>
    <row r="1" spans="2:27" ht="15.75" thickBot="1" x14ac:dyDescent="0.3">
      <c r="Z1" s="76"/>
      <c r="AA1" s="76"/>
    </row>
    <row r="2" spans="2:27" ht="10.15" customHeight="1" thickBot="1" x14ac:dyDescent="0.3">
      <c r="B2" s="130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2"/>
      <c r="R2" s="131"/>
      <c r="S2" s="131"/>
      <c r="T2" s="131"/>
      <c r="U2" s="131"/>
      <c r="V2" s="131"/>
      <c r="W2" s="131"/>
      <c r="X2" s="131"/>
      <c r="Y2" s="133"/>
    </row>
    <row r="3" spans="2:27" ht="45" customHeight="1" thickBot="1" x14ac:dyDescent="0.3">
      <c r="B3" s="134"/>
      <c r="C3" s="153" t="s">
        <v>286</v>
      </c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5"/>
      <c r="Y3" s="135"/>
      <c r="Z3" s="76"/>
      <c r="AA3" s="76"/>
    </row>
    <row r="4" spans="2:27" ht="15" customHeight="1" thickBot="1" x14ac:dyDescent="0.3">
      <c r="B4" s="134"/>
      <c r="C4" s="95"/>
      <c r="D4" s="95"/>
      <c r="E4" s="95"/>
      <c r="F4" s="95"/>
      <c r="G4" s="95"/>
      <c r="H4" s="95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35"/>
      <c r="Z4" s="76"/>
      <c r="AA4" s="76"/>
    </row>
    <row r="5" spans="2:27" ht="15" customHeight="1" x14ac:dyDescent="0.25">
      <c r="B5" s="134"/>
      <c r="C5" s="187" t="s">
        <v>217</v>
      </c>
      <c r="D5" s="188"/>
      <c r="E5" s="188"/>
      <c r="F5" s="188"/>
      <c r="G5" s="189"/>
      <c r="H5" s="95"/>
      <c r="I5" s="174" t="s">
        <v>285</v>
      </c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6"/>
      <c r="Y5" s="135"/>
    </row>
    <row r="6" spans="2:27" ht="15" customHeight="1" x14ac:dyDescent="0.25">
      <c r="B6" s="134"/>
      <c r="C6" s="31"/>
      <c r="D6" s="32"/>
      <c r="E6" s="32"/>
      <c r="F6" s="32"/>
      <c r="G6" s="33"/>
      <c r="H6" s="95"/>
      <c r="I6" s="177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9"/>
      <c r="Y6" s="135"/>
    </row>
    <row r="7" spans="2:27" ht="15" customHeight="1" thickBot="1" x14ac:dyDescent="0.3">
      <c r="B7" s="134"/>
      <c r="C7" s="31"/>
      <c r="D7" s="32"/>
      <c r="E7" s="32"/>
      <c r="F7" s="32"/>
      <c r="G7" s="33"/>
      <c r="H7" s="95"/>
      <c r="I7" s="180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2"/>
      <c r="Y7" s="135"/>
    </row>
    <row r="8" spans="2:27" ht="15" customHeight="1" x14ac:dyDescent="0.25">
      <c r="B8" s="134"/>
      <c r="C8" s="31"/>
      <c r="D8" s="32"/>
      <c r="E8" s="32"/>
      <c r="F8" s="32"/>
      <c r="G8" s="33"/>
      <c r="H8" s="95"/>
      <c r="I8" s="89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1"/>
      <c r="Y8" s="135"/>
    </row>
    <row r="9" spans="2:27" ht="15" customHeight="1" x14ac:dyDescent="0.25">
      <c r="B9" s="134"/>
      <c r="C9" s="31"/>
      <c r="D9" s="32"/>
      <c r="E9" s="32"/>
      <c r="F9" s="32"/>
      <c r="G9" s="33"/>
      <c r="H9" s="95"/>
      <c r="I9" s="89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1"/>
      <c r="Y9" s="135"/>
    </row>
    <row r="10" spans="2:27" ht="15" customHeight="1" x14ac:dyDescent="0.25">
      <c r="B10" s="134"/>
      <c r="C10" s="31"/>
      <c r="D10" s="32"/>
      <c r="E10" s="32"/>
      <c r="F10" s="32"/>
      <c r="G10" s="33"/>
      <c r="H10" s="95"/>
      <c r="I10" s="89"/>
      <c r="J10" s="90"/>
      <c r="K10" s="90"/>
      <c r="L10" s="96"/>
      <c r="M10" s="124" t="s">
        <v>256</v>
      </c>
      <c r="N10" s="90"/>
      <c r="O10" s="126">
        <f>GETPIVOTDATA("Matricule",TCD!$O$4)</f>
        <v>145</v>
      </c>
      <c r="P10" s="193" t="s">
        <v>255</v>
      </c>
      <c r="Q10" s="193"/>
      <c r="R10" s="126">
        <f>GETPIVOTDATA("Taux de travail",TCD!$R$4)</f>
        <v>135.80000000000001</v>
      </c>
      <c r="S10" s="90"/>
      <c r="T10" s="125" t="s">
        <v>229</v>
      </c>
      <c r="U10" s="90"/>
      <c r="V10" s="90"/>
      <c r="W10" s="90"/>
      <c r="X10" s="91"/>
      <c r="Y10" s="135"/>
    </row>
    <row r="11" spans="2:27" ht="15" customHeight="1" x14ac:dyDescent="0.25">
      <c r="B11" s="134"/>
      <c r="C11" s="31"/>
      <c r="D11" s="32"/>
      <c r="E11" s="32"/>
      <c r="F11" s="32"/>
      <c r="G11" s="33"/>
      <c r="H11" s="95"/>
      <c r="I11" s="89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  <c r="Y11" s="135"/>
    </row>
    <row r="12" spans="2:27" ht="15.75" customHeight="1" x14ac:dyDescent="0.25">
      <c r="B12" s="134"/>
      <c r="C12" s="31"/>
      <c r="D12" s="32"/>
      <c r="E12" s="32"/>
      <c r="F12" s="32"/>
      <c r="G12" s="33"/>
      <c r="H12" s="95"/>
      <c r="I12" s="97"/>
      <c r="J12" s="163" t="s">
        <v>228</v>
      </c>
      <c r="K12" s="164"/>
      <c r="L12" s="164"/>
      <c r="M12" s="165"/>
      <c r="N12" s="88"/>
      <c r="O12" s="163" t="s">
        <v>238</v>
      </c>
      <c r="P12" s="164"/>
      <c r="Q12" s="164"/>
      <c r="R12" s="165"/>
      <c r="S12" s="88"/>
      <c r="T12" s="163" t="s">
        <v>247</v>
      </c>
      <c r="U12" s="164"/>
      <c r="V12" s="164"/>
      <c r="W12" s="165"/>
      <c r="X12" s="99"/>
      <c r="Y12" s="135"/>
    </row>
    <row r="13" spans="2:27" ht="15.75" customHeight="1" x14ac:dyDescent="0.25">
      <c r="B13" s="134"/>
      <c r="C13" s="31"/>
      <c r="D13" s="32"/>
      <c r="E13" s="32"/>
      <c r="F13" s="32"/>
      <c r="G13" s="33"/>
      <c r="H13" s="95"/>
      <c r="I13" s="97"/>
      <c r="J13" s="166"/>
      <c r="K13" s="167"/>
      <c r="L13" s="167"/>
      <c r="M13" s="168"/>
      <c r="N13" s="88"/>
      <c r="O13" s="166"/>
      <c r="P13" s="167"/>
      <c r="Q13" s="167"/>
      <c r="R13" s="168"/>
      <c r="S13" s="88"/>
      <c r="T13" s="166"/>
      <c r="U13" s="167"/>
      <c r="V13" s="167"/>
      <c r="W13" s="168"/>
      <c r="X13" s="99"/>
      <c r="Y13" s="135"/>
    </row>
    <row r="14" spans="2:27" ht="15.75" customHeight="1" x14ac:dyDescent="0.25">
      <c r="B14" s="134"/>
      <c r="C14" s="31"/>
      <c r="D14" s="32"/>
      <c r="E14" s="32"/>
      <c r="F14" s="32"/>
      <c r="G14" s="33"/>
      <c r="H14" s="95"/>
      <c r="I14" s="97"/>
      <c r="J14" s="103">
        <f>GETPIVOTDATA("Matricule",TCD!$AE$6)</f>
        <v>16</v>
      </c>
      <c r="K14" s="21"/>
      <c r="L14" s="22"/>
      <c r="M14" s="104">
        <f>IFERROR(GETPIVOTDATA("Somme de Nb jours 
télétravail",TCD!$U$4),0)</f>
        <v>176</v>
      </c>
      <c r="N14" s="88"/>
      <c r="O14" s="103">
        <f>GETPIVOTDATA("Matricule",TCD!$Y$6)</f>
        <v>68</v>
      </c>
      <c r="P14" s="21"/>
      <c r="Q14" s="22"/>
      <c r="R14" s="104">
        <f>IFERROR(GETPIVOTDATA("Somme de Nb jours 
activité partielle",TCD!$U$4),0)</f>
        <v>338</v>
      </c>
      <c r="S14" s="88"/>
      <c r="T14" s="103">
        <f>GETPIVOTDATA("Matricule",TCD!$AB$6)</f>
        <v>23</v>
      </c>
      <c r="U14" s="21"/>
      <c r="V14" s="22"/>
      <c r="W14" s="104">
        <f>IFERROR(GETPIVOTDATA("Somme de Nb jours 
arrêt maladie",TCD!$U$4),0)</f>
        <v>194</v>
      </c>
      <c r="X14" s="99"/>
      <c r="Y14" s="135"/>
    </row>
    <row r="15" spans="2:27" x14ac:dyDescent="0.25">
      <c r="B15" s="134"/>
      <c r="C15" s="31"/>
      <c r="D15" s="32"/>
      <c r="E15" s="32"/>
      <c r="F15" s="32"/>
      <c r="G15" s="33"/>
      <c r="H15" s="95"/>
      <c r="I15" s="97"/>
      <c r="J15" s="196" t="s">
        <v>257</v>
      </c>
      <c r="K15" s="21"/>
      <c r="L15" s="21"/>
      <c r="M15" s="127" t="s">
        <v>239</v>
      </c>
      <c r="N15" s="88"/>
      <c r="O15" s="196" t="s">
        <v>257</v>
      </c>
      <c r="P15" s="21"/>
      <c r="Q15" s="21"/>
      <c r="R15" s="127" t="s">
        <v>239</v>
      </c>
      <c r="S15" s="88"/>
      <c r="T15" s="196" t="s">
        <v>257</v>
      </c>
      <c r="U15" s="21"/>
      <c r="V15" s="21"/>
      <c r="W15" s="127" t="s">
        <v>239</v>
      </c>
      <c r="X15" s="99"/>
      <c r="Y15" s="135"/>
    </row>
    <row r="16" spans="2:27" x14ac:dyDescent="0.25">
      <c r="B16" s="134"/>
      <c r="C16" s="31"/>
      <c r="D16" s="32"/>
      <c r="E16" s="32"/>
      <c r="F16" s="32"/>
      <c r="G16" s="33"/>
      <c r="H16" s="95"/>
      <c r="I16" s="97"/>
      <c r="J16" s="196"/>
      <c r="K16" s="21"/>
      <c r="L16" s="21"/>
      <c r="M16" s="105"/>
      <c r="N16" s="88"/>
      <c r="O16" s="196"/>
      <c r="P16" s="21"/>
      <c r="Q16" s="21"/>
      <c r="R16" s="105"/>
      <c r="S16" s="88"/>
      <c r="T16" s="196"/>
      <c r="U16" s="29"/>
      <c r="V16" s="29"/>
      <c r="W16" s="111"/>
      <c r="X16" s="99"/>
      <c r="Y16" s="135"/>
    </row>
    <row r="17" spans="2:25" x14ac:dyDescent="0.25">
      <c r="B17" s="134"/>
      <c r="C17" s="31"/>
      <c r="D17" s="32"/>
      <c r="E17" s="32"/>
      <c r="F17" s="32"/>
      <c r="G17" s="33"/>
      <c r="H17" s="95"/>
      <c r="I17" s="97"/>
      <c r="J17" s="106"/>
      <c r="K17" s="21"/>
      <c r="L17" s="21"/>
      <c r="M17" s="107"/>
      <c r="N17" s="88"/>
      <c r="O17" s="106"/>
      <c r="P17" s="21"/>
      <c r="Q17" s="21"/>
      <c r="R17" s="107"/>
      <c r="S17" s="88"/>
      <c r="T17" s="106"/>
      <c r="U17" s="21"/>
      <c r="V17" s="21"/>
      <c r="W17" s="107"/>
      <c r="X17" s="99"/>
      <c r="Y17" s="135"/>
    </row>
    <row r="18" spans="2:25" x14ac:dyDescent="0.25">
      <c r="B18" s="134"/>
      <c r="C18" s="31"/>
      <c r="D18" s="32"/>
      <c r="E18" s="32"/>
      <c r="F18" s="32"/>
      <c r="G18" s="33"/>
      <c r="H18" s="95"/>
      <c r="I18" s="97"/>
      <c r="J18" s="106"/>
      <c r="K18" s="21"/>
      <c r="L18" s="21"/>
      <c r="M18" s="107"/>
      <c r="N18" s="101"/>
      <c r="O18" s="106"/>
      <c r="P18" s="21"/>
      <c r="Q18" s="21"/>
      <c r="R18" s="107"/>
      <c r="S18" s="101"/>
      <c r="T18" s="106"/>
      <c r="U18" s="21"/>
      <c r="V18" s="21"/>
      <c r="W18" s="107"/>
      <c r="X18" s="99"/>
      <c r="Y18" s="135"/>
    </row>
    <row r="19" spans="2:25" x14ac:dyDescent="0.25">
      <c r="B19" s="134"/>
      <c r="C19" s="31"/>
      <c r="D19" s="32"/>
      <c r="E19" s="32"/>
      <c r="F19" s="32"/>
      <c r="G19" s="33"/>
      <c r="H19" s="95"/>
      <c r="I19" s="97"/>
      <c r="J19" s="106"/>
      <c r="K19" s="21"/>
      <c r="L19" s="5"/>
      <c r="M19" s="107"/>
      <c r="N19" s="102"/>
      <c r="O19" s="106"/>
      <c r="P19" s="21"/>
      <c r="Q19" s="21"/>
      <c r="R19" s="107"/>
      <c r="S19" s="102"/>
      <c r="T19" s="106"/>
      <c r="U19" s="21"/>
      <c r="V19" s="21"/>
      <c r="W19" s="107"/>
      <c r="X19" s="99"/>
      <c r="Y19" s="135"/>
    </row>
    <row r="20" spans="2:25" x14ac:dyDescent="0.25">
      <c r="B20" s="134"/>
      <c r="C20" s="31"/>
      <c r="D20" s="32"/>
      <c r="E20" s="32"/>
      <c r="F20" s="32"/>
      <c r="G20" s="33"/>
      <c r="H20" s="95"/>
      <c r="I20" s="97"/>
      <c r="J20" s="106"/>
      <c r="K20" s="21"/>
      <c r="L20" s="169"/>
      <c r="M20" s="197"/>
      <c r="N20" s="102"/>
      <c r="O20" s="106"/>
      <c r="P20" s="21"/>
      <c r="Q20" s="21"/>
      <c r="R20" s="107"/>
      <c r="S20" s="102"/>
      <c r="T20" s="106"/>
      <c r="U20" s="169"/>
      <c r="V20" s="169"/>
      <c r="W20" s="112"/>
      <c r="X20" s="99"/>
      <c r="Y20" s="135"/>
    </row>
    <row r="21" spans="2:25" x14ac:dyDescent="0.25">
      <c r="B21" s="134"/>
      <c r="C21" s="31"/>
      <c r="D21" s="32"/>
      <c r="E21" s="32"/>
      <c r="F21" s="32"/>
      <c r="G21" s="33"/>
      <c r="H21" s="95"/>
      <c r="I21" s="97"/>
      <c r="J21" s="106"/>
      <c r="K21" s="21"/>
      <c r="L21" s="169"/>
      <c r="M21" s="197"/>
      <c r="N21" s="102"/>
      <c r="O21" s="106"/>
      <c r="P21" s="21"/>
      <c r="Q21" s="21"/>
      <c r="R21" s="107"/>
      <c r="S21" s="102"/>
      <c r="T21" s="113"/>
      <c r="U21" s="169" t="s">
        <v>254</v>
      </c>
      <c r="V21" s="169"/>
      <c r="W21" s="112"/>
      <c r="X21" s="99"/>
      <c r="Y21" s="135"/>
    </row>
    <row r="22" spans="2:25" ht="15" customHeight="1" x14ac:dyDescent="0.25">
      <c r="B22" s="134"/>
      <c r="C22" s="31"/>
      <c r="D22" s="32"/>
      <c r="E22" s="32"/>
      <c r="F22" s="32"/>
      <c r="G22" s="33"/>
      <c r="H22" s="95"/>
      <c r="I22" s="97"/>
      <c r="J22" s="106"/>
      <c r="K22" s="21"/>
      <c r="L22" s="21"/>
      <c r="M22" s="107"/>
      <c r="N22" s="101"/>
      <c r="O22" s="106"/>
      <c r="P22" s="21"/>
      <c r="Q22" s="21"/>
      <c r="R22" s="107"/>
      <c r="S22" s="102"/>
      <c r="T22" s="171" t="str">
        <f>IFERROR(ROUNDUP(W14/T14,1)&amp;" jour(s) par collaborateur arrété","")</f>
        <v>8,5 jour(s) par collaborateur arrété</v>
      </c>
      <c r="U22" s="172"/>
      <c r="V22" s="172"/>
      <c r="W22" s="173"/>
      <c r="X22" s="99"/>
      <c r="Y22" s="135"/>
    </row>
    <row r="23" spans="2:25" ht="15" customHeight="1" x14ac:dyDescent="0.25">
      <c r="B23" s="134"/>
      <c r="C23" s="31"/>
      <c r="D23" s="32"/>
      <c r="E23" s="32"/>
      <c r="F23" s="32"/>
      <c r="G23" s="33"/>
      <c r="H23" s="95"/>
      <c r="I23" s="97"/>
      <c r="J23" s="108"/>
      <c r="K23" s="109"/>
      <c r="L23" s="109"/>
      <c r="M23" s="110"/>
      <c r="N23" s="101"/>
      <c r="O23" s="108"/>
      <c r="P23" s="162"/>
      <c r="Q23" s="162"/>
      <c r="R23" s="110"/>
      <c r="S23" s="101"/>
      <c r="T23" s="114"/>
      <c r="U23" s="115"/>
      <c r="V23" s="115"/>
      <c r="W23" s="116"/>
      <c r="X23" s="99"/>
      <c r="Y23" s="135"/>
    </row>
    <row r="24" spans="2:25" ht="15" customHeight="1" x14ac:dyDescent="0.25">
      <c r="B24" s="134"/>
      <c r="C24" s="34"/>
      <c r="D24" s="35"/>
      <c r="E24" s="35"/>
      <c r="F24" s="35"/>
      <c r="G24" s="36"/>
      <c r="H24" s="95"/>
      <c r="I24" s="97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9"/>
      <c r="Y24" s="135"/>
    </row>
    <row r="25" spans="2:25" ht="15" customHeight="1" x14ac:dyDescent="0.25">
      <c r="B25" s="134"/>
      <c r="C25" s="95"/>
      <c r="D25" s="95"/>
      <c r="E25" s="95"/>
      <c r="F25" s="95"/>
      <c r="G25" s="95"/>
      <c r="H25" s="95"/>
      <c r="I25" s="97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9"/>
      <c r="Y25" s="135"/>
    </row>
    <row r="26" spans="2:25" ht="15.75" x14ac:dyDescent="0.25">
      <c r="B26" s="134"/>
      <c r="C26" s="183" t="s">
        <v>287</v>
      </c>
      <c r="D26" s="184"/>
      <c r="E26" s="184"/>
      <c r="F26" s="184"/>
      <c r="G26" s="185"/>
      <c r="H26" s="95"/>
      <c r="I26" s="97"/>
      <c r="J26" s="90"/>
      <c r="K26" s="90"/>
      <c r="L26" s="96"/>
      <c r="M26" s="124" t="s">
        <v>253</v>
      </c>
      <c r="N26" s="90"/>
      <c r="O26" s="128">
        <f>GETPIVOTDATA("Matricule",TCD!$B$4)</f>
        <v>198</v>
      </c>
      <c r="P26" s="193" t="s">
        <v>255</v>
      </c>
      <c r="Q26" s="193"/>
      <c r="R26" s="144">
        <f>GETPIVOTDATA("Taux de travail",TCD!$E$4)</f>
        <v>185.1</v>
      </c>
      <c r="S26" s="90"/>
      <c r="T26" s="125" t="s">
        <v>229</v>
      </c>
      <c r="U26" s="90"/>
      <c r="V26" s="90"/>
      <c r="W26" s="90"/>
      <c r="X26" s="99"/>
      <c r="Y26" s="135"/>
    </row>
    <row r="27" spans="2:25" ht="15" customHeight="1" x14ac:dyDescent="0.25">
      <c r="B27" s="134"/>
      <c r="C27" s="25"/>
      <c r="D27" s="5"/>
      <c r="E27" s="93" t="s">
        <v>283</v>
      </c>
      <c r="F27" s="5"/>
      <c r="G27" s="26"/>
      <c r="H27" s="95"/>
      <c r="I27" s="97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9"/>
      <c r="Y27" s="135"/>
    </row>
    <row r="28" spans="2:25" ht="15" customHeight="1" x14ac:dyDescent="0.25">
      <c r="B28" s="134"/>
      <c r="C28" s="25"/>
      <c r="D28" s="190">
        <v>43891</v>
      </c>
      <c r="E28" s="191"/>
      <c r="F28" s="192"/>
      <c r="G28" s="26"/>
      <c r="H28" s="95"/>
      <c r="I28" s="97"/>
      <c r="J28" s="117"/>
      <c r="K28" s="118"/>
      <c r="L28" s="118"/>
      <c r="M28" s="118"/>
      <c r="N28" s="118"/>
      <c r="O28" s="194" t="s">
        <v>264</v>
      </c>
      <c r="P28" s="194"/>
      <c r="Q28" s="194"/>
      <c r="R28" s="194"/>
      <c r="S28" s="118"/>
      <c r="T28" s="118"/>
      <c r="U28" s="118"/>
      <c r="V28" s="118"/>
      <c r="W28" s="119"/>
      <c r="X28" s="99"/>
      <c r="Y28" s="135"/>
    </row>
    <row r="29" spans="2:25" ht="15" customHeight="1" x14ac:dyDescent="0.25">
      <c r="B29" s="134"/>
      <c r="C29" s="25"/>
      <c r="D29" s="186" t="s">
        <v>284</v>
      </c>
      <c r="E29" s="186"/>
      <c r="F29" s="186"/>
      <c r="G29" s="26"/>
      <c r="H29" s="95"/>
      <c r="I29" s="97"/>
      <c r="J29" s="120"/>
      <c r="K29" s="5"/>
      <c r="L29" s="5"/>
      <c r="M29" s="5"/>
      <c r="N29" s="5"/>
      <c r="O29" s="195"/>
      <c r="P29" s="195"/>
      <c r="Q29" s="195"/>
      <c r="R29" s="195"/>
      <c r="S29" s="5"/>
      <c r="T29" s="5"/>
      <c r="U29" s="5"/>
      <c r="V29" s="5"/>
      <c r="W29" s="112"/>
      <c r="X29" s="99"/>
      <c r="Y29" s="135"/>
    </row>
    <row r="30" spans="2:25" x14ac:dyDescent="0.25">
      <c r="B30" s="134"/>
      <c r="C30" s="25"/>
      <c r="D30" s="5"/>
      <c r="E30" s="94" t="s">
        <v>247</v>
      </c>
      <c r="F30" s="17"/>
      <c r="G30" s="26"/>
      <c r="H30" s="95"/>
      <c r="I30" s="97"/>
      <c r="J30" s="120"/>
      <c r="K30" s="5"/>
      <c r="L30" s="5"/>
      <c r="M30" s="5"/>
      <c r="N30" s="5"/>
      <c r="O30" s="195"/>
      <c r="P30" s="195"/>
      <c r="Q30" s="195"/>
      <c r="R30" s="195"/>
      <c r="S30" s="5"/>
      <c r="T30" s="5"/>
      <c r="U30" s="5"/>
      <c r="V30" s="5"/>
      <c r="W30" s="112"/>
      <c r="X30" s="99"/>
      <c r="Y30" s="135"/>
    </row>
    <row r="31" spans="2:25" x14ac:dyDescent="0.25">
      <c r="B31" s="134"/>
      <c r="C31" s="25"/>
      <c r="D31" s="18"/>
      <c r="E31" s="60" t="s">
        <v>232</v>
      </c>
      <c r="F31" s="18"/>
      <c r="G31" s="26"/>
      <c r="H31" s="95"/>
      <c r="I31" s="97"/>
      <c r="J31" s="120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112"/>
      <c r="X31" s="99"/>
      <c r="Y31" s="135"/>
    </row>
    <row r="32" spans="2:25" ht="15" customHeight="1" x14ac:dyDescent="0.25">
      <c r="B32" s="134"/>
      <c r="C32" s="25"/>
      <c r="D32" s="159">
        <v>0.05</v>
      </c>
      <c r="E32" s="160"/>
      <c r="F32" s="161"/>
      <c r="G32" s="26"/>
      <c r="H32" s="95"/>
      <c r="I32" s="97"/>
      <c r="J32" s="120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112"/>
      <c r="X32" s="99"/>
      <c r="Y32" s="135"/>
    </row>
    <row r="33" spans="2:27" ht="15" customHeight="1" x14ac:dyDescent="0.25">
      <c r="B33" s="134"/>
      <c r="C33" s="25"/>
      <c r="D33" s="5"/>
      <c r="E33" s="94" t="s">
        <v>228</v>
      </c>
      <c r="F33" s="17"/>
      <c r="G33" s="26"/>
      <c r="H33" s="95"/>
      <c r="I33" s="97"/>
      <c r="J33" s="120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112"/>
      <c r="X33" s="99"/>
      <c r="Y33" s="135"/>
    </row>
    <row r="34" spans="2:27" ht="15" customHeight="1" x14ac:dyDescent="0.25">
      <c r="B34" s="134"/>
      <c r="C34" s="25"/>
      <c r="D34" s="18"/>
      <c r="E34" s="60" t="s">
        <v>233</v>
      </c>
      <c r="F34" s="18"/>
      <c r="G34" s="26"/>
      <c r="H34" s="95"/>
      <c r="I34" s="97"/>
      <c r="J34" s="120"/>
      <c r="K34" s="5"/>
      <c r="L34" s="5"/>
      <c r="M34" s="5"/>
      <c r="N34" s="5"/>
      <c r="O34" s="5"/>
      <c r="P34" s="170"/>
      <c r="Q34" s="170"/>
      <c r="R34" s="5"/>
      <c r="S34" s="5"/>
      <c r="T34" s="5"/>
      <c r="U34" s="5"/>
      <c r="V34" s="5"/>
      <c r="W34" s="112"/>
      <c r="X34" s="99"/>
      <c r="Y34" s="135"/>
    </row>
    <row r="35" spans="2:27" x14ac:dyDescent="0.25">
      <c r="B35" s="134"/>
      <c r="C35" s="25"/>
      <c r="D35" s="156">
        <v>2.4E-2</v>
      </c>
      <c r="E35" s="157"/>
      <c r="F35" s="158"/>
      <c r="G35" s="26"/>
      <c r="H35" s="95"/>
      <c r="I35" s="97"/>
      <c r="J35" s="121"/>
      <c r="K35" s="122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23"/>
      <c r="X35" s="99"/>
      <c r="Y35" s="135"/>
    </row>
    <row r="36" spans="2:27" ht="6.95" customHeight="1" thickBot="1" x14ac:dyDescent="0.3">
      <c r="B36" s="134"/>
      <c r="C36" s="27"/>
      <c r="D36" s="48"/>
      <c r="E36" s="48"/>
      <c r="F36" s="48"/>
      <c r="G36" s="28"/>
      <c r="H36" s="95"/>
      <c r="I36" s="98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100"/>
      <c r="Y36" s="135"/>
    </row>
    <row r="37" spans="2:27" ht="10.15" customHeight="1" thickBot="1" x14ac:dyDescent="0.3">
      <c r="B37" s="136"/>
      <c r="C37" s="137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7"/>
      <c r="U37" s="139"/>
      <c r="V37" s="139"/>
      <c r="W37" s="137"/>
      <c r="X37" s="137"/>
      <c r="Y37" s="140"/>
      <c r="Z37"/>
      <c r="AA37"/>
    </row>
    <row r="38" spans="2:27" x14ac:dyDescent="0.25">
      <c r="C38" s="5"/>
      <c r="D38" s="5"/>
      <c r="E38" s="5"/>
      <c r="F38" s="5"/>
      <c r="G38" s="5"/>
      <c r="I38" s="19"/>
      <c r="J38" s="19"/>
      <c r="K38" s="19"/>
      <c r="L38" s="19"/>
      <c r="V38" s="19"/>
      <c r="W38" s="19"/>
      <c r="X38" s="19"/>
    </row>
    <row r="39" spans="2:27" ht="15" customHeight="1" x14ac:dyDescent="0.25">
      <c r="C39" s="5"/>
      <c r="G39" s="5"/>
      <c r="I39" s="19"/>
      <c r="N39" s="52"/>
      <c r="O39" s="32"/>
      <c r="P39" s="32"/>
      <c r="R39" s="5"/>
      <c r="S39" s="5"/>
      <c r="T39" s="50"/>
      <c r="U39" s="50"/>
      <c r="V39" s="50"/>
      <c r="W39" s="50"/>
      <c r="X39" s="19"/>
      <c r="Y39" s="5"/>
    </row>
    <row r="40" spans="2:27" ht="15" customHeight="1" x14ac:dyDescent="0.25">
      <c r="I40" s="19"/>
      <c r="N40" s="41"/>
      <c r="O40" s="32"/>
      <c r="P40" s="32"/>
      <c r="R40" s="5"/>
      <c r="S40" s="5"/>
      <c r="T40" s="50"/>
      <c r="U40" s="50"/>
      <c r="V40" s="50"/>
      <c r="W40" s="50"/>
      <c r="X40" s="19"/>
      <c r="Y40" s="5"/>
    </row>
    <row r="41" spans="2:27" ht="18.75" x14ac:dyDescent="0.25">
      <c r="I41" s="19"/>
      <c r="N41" s="41"/>
      <c r="O41" s="32"/>
      <c r="P41" s="32"/>
      <c r="Q41" s="5"/>
      <c r="R41" s="5"/>
      <c r="S41" s="19"/>
      <c r="T41" s="49"/>
      <c r="U41" s="21"/>
      <c r="V41" s="22"/>
      <c r="W41" s="49"/>
      <c r="X41" s="19"/>
      <c r="Y41" s="5"/>
      <c r="Z41" s="51"/>
      <c r="AA41" s="51"/>
    </row>
    <row r="42" spans="2:27" ht="15" customHeight="1" x14ac:dyDescent="0.25">
      <c r="I42" s="5"/>
      <c r="X42" s="5"/>
      <c r="Y42" s="5"/>
    </row>
    <row r="43" spans="2:27" ht="15" customHeight="1" x14ac:dyDescent="0.25">
      <c r="I43" s="5"/>
      <c r="X43" s="5"/>
      <c r="Y43" s="5"/>
    </row>
    <row r="44" spans="2:27" x14ac:dyDescent="0.25">
      <c r="I44" s="5"/>
      <c r="X44" s="5"/>
      <c r="Y44" s="5"/>
    </row>
    <row r="45" spans="2:27" x14ac:dyDescent="0.25">
      <c r="I45" s="5"/>
      <c r="X45" s="5"/>
      <c r="Y45" s="5"/>
    </row>
    <row r="46" spans="2:27" x14ac:dyDescent="0.25">
      <c r="I46" s="5"/>
      <c r="X46" s="5"/>
      <c r="Y46" s="5"/>
    </row>
    <row r="47" spans="2:27" x14ac:dyDescent="0.25">
      <c r="I47" s="5"/>
      <c r="X47" s="5"/>
      <c r="Y47" s="5"/>
    </row>
    <row r="48" spans="2:27" x14ac:dyDescent="0.25">
      <c r="I48" s="5"/>
      <c r="X48" s="5"/>
      <c r="Y48" s="5"/>
    </row>
    <row r="49" spans="10:27" x14ac:dyDescent="0.25">
      <c r="X49" s="5"/>
      <c r="Y49" s="5"/>
    </row>
    <row r="50" spans="10:27" x14ac:dyDescent="0.25">
      <c r="X50" s="5"/>
      <c r="Y50" s="5"/>
    </row>
    <row r="51" spans="10:27" x14ac:dyDescent="0.25">
      <c r="X51" s="5"/>
      <c r="Y51" s="5"/>
      <c r="Z51" s="51"/>
      <c r="AA51" s="51"/>
    </row>
    <row r="52" spans="10:27" x14ac:dyDescent="0.25">
      <c r="X52" s="5"/>
      <c r="Y52" s="5"/>
      <c r="Z52" s="51"/>
      <c r="AA52" s="51"/>
    </row>
    <row r="53" spans="10:27" x14ac:dyDescent="0.25">
      <c r="X53" s="5"/>
      <c r="Y53" s="5"/>
      <c r="Z53" s="51"/>
      <c r="AA53" s="51"/>
    </row>
    <row r="56" spans="10:27" x14ac:dyDescent="0.25">
      <c r="J56" s="5"/>
      <c r="K56" s="5"/>
      <c r="Q56" s="5"/>
      <c r="R56" s="5"/>
      <c r="S56" s="5"/>
      <c r="T56" s="5"/>
      <c r="U56" s="5"/>
      <c r="V56" s="5"/>
      <c r="W56" s="5"/>
    </row>
    <row r="71" spans="10:20" x14ac:dyDescent="0.25"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</sheetData>
  <sheetProtection algorithmName="SHA-512" hashValue="IfwhWK+BVQ69czdU5SUAvElPv/ei/DTVHxQWg4xNwHoXXfUcjgWuz+tjw+wpnQhF205ktg8OVeoaYQsgUG22RQ==" saltValue="0DVQQl543vG1hksJUa0zHw==" spinCount="100000" sheet="1" objects="1" scenarios="1" selectLockedCells="1"/>
  <mergeCells count="24">
    <mergeCell ref="P26:Q26"/>
    <mergeCell ref="U21:V21"/>
    <mergeCell ref="O28:R30"/>
    <mergeCell ref="J15:J16"/>
    <mergeCell ref="O15:O16"/>
    <mergeCell ref="T15:T16"/>
    <mergeCell ref="L20:M20"/>
    <mergeCell ref="L21:M21"/>
    <mergeCell ref="C3:X3"/>
    <mergeCell ref="D35:F35"/>
    <mergeCell ref="D32:F32"/>
    <mergeCell ref="P23:Q23"/>
    <mergeCell ref="J12:M13"/>
    <mergeCell ref="U20:V20"/>
    <mergeCell ref="O12:R13"/>
    <mergeCell ref="T12:W13"/>
    <mergeCell ref="P34:Q34"/>
    <mergeCell ref="T22:W22"/>
    <mergeCell ref="I5:X7"/>
    <mergeCell ref="C26:G26"/>
    <mergeCell ref="D29:F29"/>
    <mergeCell ref="C5:G5"/>
    <mergeCell ref="D28:F28"/>
    <mergeCell ref="P10:Q10"/>
  </mergeCells>
  <conditionalFormatting sqref="D28 D32 D35">
    <cfRule type="containsBlanks" dxfId="51" priority="1">
      <formula>LEN(TRIM(D28))=0</formula>
    </cfRule>
  </conditionalFormatting>
  <dataValidations count="1">
    <dataValidation type="list" allowBlank="1" showInputMessage="1" showErrorMessage="1" sqref="D28:F28" xr:uid="{4B75FAED-F797-4088-9499-4A153ECF1427}">
      <formula1>L_mois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3" orientation="landscape" verticalDpi="0" r:id="rId1"/>
  <headerFooter>
    <oddFooter>&amp;L&amp;"-,Gras"&amp;K005CA9AC&amp;&amp;O&amp;Ccontact@ac-and-o.com&amp;R61, rue de Bagnolet 75020 PARIS</oddFooter>
  </headerFooter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B5F1"/>
  </sheetPr>
  <dimension ref="A1:Q414"/>
  <sheetViews>
    <sheetView showGridLines="0" zoomScaleNormal="100" workbookViewId="0">
      <selection activeCell="E28" sqref="E28"/>
    </sheetView>
  </sheetViews>
  <sheetFormatPr baseColWidth="10" defaultColWidth="9.140625" defaultRowHeight="15" x14ac:dyDescent="0.25"/>
  <cols>
    <col min="1" max="1" width="18.140625" style="58" customWidth="1"/>
    <col min="2" max="2" width="9.28515625" style="58" customWidth="1"/>
    <col min="3" max="3" width="17" style="58" customWidth="1"/>
    <col min="4" max="4" width="9.85546875" style="58" customWidth="1"/>
    <col min="5" max="5" width="11.28515625" style="58" customWidth="1"/>
    <col min="6" max="6" width="14.5703125" style="58" customWidth="1"/>
    <col min="7" max="9" width="24.28515625" style="58" customWidth="1"/>
    <col min="10" max="10" width="13.28515625" customWidth="1"/>
    <col min="11" max="11" width="14.85546875" customWidth="1"/>
    <col min="12" max="12" width="21.7109375" customWidth="1"/>
    <col min="13" max="13" width="24.85546875" customWidth="1"/>
    <col min="14" max="14" width="31.7109375" customWidth="1"/>
  </cols>
  <sheetData>
    <row r="1" spans="1:17" s="40" customFormat="1" ht="36.75" customHeight="1" x14ac:dyDescent="0.25">
      <c r="A1" s="54" t="s">
        <v>3</v>
      </c>
      <c r="B1" s="55" t="s">
        <v>275</v>
      </c>
      <c r="C1" s="54" t="s">
        <v>214</v>
      </c>
      <c r="D1" s="54" t="s">
        <v>4</v>
      </c>
      <c r="E1" s="54" t="s">
        <v>5</v>
      </c>
      <c r="F1" s="54" t="s">
        <v>6</v>
      </c>
      <c r="G1" s="55" t="s">
        <v>215</v>
      </c>
      <c r="H1" s="55" t="s">
        <v>231</v>
      </c>
      <c r="I1" s="55" t="s">
        <v>216</v>
      </c>
      <c r="J1" s="38" t="s">
        <v>213</v>
      </c>
      <c r="K1" s="38" t="s">
        <v>212</v>
      </c>
      <c r="L1" s="39" t="s">
        <v>250</v>
      </c>
      <c r="M1" s="39" t="s">
        <v>276</v>
      </c>
      <c r="N1" s="39" t="s">
        <v>251</v>
      </c>
      <c r="Q1"/>
    </row>
    <row r="2" spans="1:17" x14ac:dyDescent="0.25">
      <c r="A2" s="56">
        <v>88813044</v>
      </c>
      <c r="B2" s="57">
        <v>1</v>
      </c>
      <c r="C2" s="58" t="s">
        <v>179</v>
      </c>
      <c r="D2" s="56" t="s">
        <v>9</v>
      </c>
      <c r="E2" s="56" t="s">
        <v>210</v>
      </c>
      <c r="F2" s="58" t="s">
        <v>166</v>
      </c>
      <c r="G2" s="59">
        <v>7</v>
      </c>
      <c r="H2" s="59"/>
      <c r="I2" s="59"/>
      <c r="J2" s="7"/>
      <c r="K2" s="7"/>
      <c r="L2" s="42" t="s">
        <v>249</v>
      </c>
      <c r="M2" s="42" t="s">
        <v>249</v>
      </c>
      <c r="N2" s="42" t="s">
        <v>249</v>
      </c>
    </row>
    <row r="3" spans="1:17" x14ac:dyDescent="0.25">
      <c r="A3" s="56">
        <v>20810462</v>
      </c>
      <c r="B3" s="57">
        <v>1</v>
      </c>
      <c r="C3" s="58" t="s">
        <v>12</v>
      </c>
      <c r="D3" s="56" t="s">
        <v>7</v>
      </c>
      <c r="E3" s="56" t="s">
        <v>210</v>
      </c>
      <c r="F3" s="58" t="s">
        <v>8</v>
      </c>
      <c r="G3" s="59"/>
      <c r="H3" s="59">
        <v>5</v>
      </c>
      <c r="I3" s="59"/>
      <c r="J3" s="7"/>
      <c r="K3" s="7"/>
      <c r="L3" s="42"/>
      <c r="M3" s="42"/>
      <c r="N3" s="42"/>
    </row>
    <row r="4" spans="1:17" x14ac:dyDescent="0.25">
      <c r="A4" s="56">
        <v>11811100</v>
      </c>
      <c r="B4" s="57">
        <v>1</v>
      </c>
      <c r="C4" s="58" t="s">
        <v>189</v>
      </c>
      <c r="D4" s="56" t="s">
        <v>9</v>
      </c>
      <c r="E4" s="56" t="s">
        <v>210</v>
      </c>
      <c r="F4" s="58" t="s">
        <v>166</v>
      </c>
      <c r="G4" s="59"/>
      <c r="H4" s="59"/>
      <c r="I4" s="59">
        <v>8</v>
      </c>
      <c r="J4" s="7"/>
      <c r="K4" s="7"/>
      <c r="L4" s="16"/>
      <c r="M4" s="7"/>
      <c r="N4" s="7"/>
    </row>
    <row r="5" spans="1:17" x14ac:dyDescent="0.25">
      <c r="A5" s="56">
        <v>10810710</v>
      </c>
      <c r="B5" s="57">
        <v>1</v>
      </c>
      <c r="C5" s="58" t="s">
        <v>36</v>
      </c>
      <c r="D5" s="56" t="s">
        <v>9</v>
      </c>
      <c r="E5" s="56" t="s">
        <v>210</v>
      </c>
      <c r="F5" s="58" t="s">
        <v>10</v>
      </c>
      <c r="G5" s="59"/>
      <c r="H5" s="59">
        <v>2</v>
      </c>
      <c r="I5" s="59"/>
      <c r="J5" s="7"/>
      <c r="K5" s="7"/>
      <c r="L5" s="16"/>
      <c r="M5" s="7"/>
      <c r="N5" s="7"/>
    </row>
    <row r="6" spans="1:17" x14ac:dyDescent="0.25">
      <c r="A6" s="56">
        <v>890570</v>
      </c>
      <c r="B6" s="57">
        <v>1</v>
      </c>
      <c r="C6" s="58" t="s">
        <v>82</v>
      </c>
      <c r="D6" s="56" t="s">
        <v>9</v>
      </c>
      <c r="E6" s="56" t="s">
        <v>210</v>
      </c>
      <c r="F6" s="58" t="s">
        <v>8</v>
      </c>
      <c r="G6" s="59"/>
      <c r="H6" s="59"/>
      <c r="I6" s="59"/>
      <c r="J6" s="7"/>
      <c r="K6" s="7"/>
      <c r="L6" s="16"/>
      <c r="M6" s="7"/>
      <c r="N6" s="7"/>
    </row>
    <row r="7" spans="1:17" x14ac:dyDescent="0.25">
      <c r="A7" s="56">
        <v>890569</v>
      </c>
      <c r="B7" s="57">
        <v>1</v>
      </c>
      <c r="C7" s="58" t="s">
        <v>128</v>
      </c>
      <c r="D7" s="56" t="s">
        <v>9</v>
      </c>
      <c r="E7" s="56" t="s">
        <v>210</v>
      </c>
      <c r="F7" s="58" t="s">
        <v>8</v>
      </c>
      <c r="G7" s="59"/>
      <c r="H7" s="59">
        <v>1</v>
      </c>
      <c r="I7" s="59"/>
      <c r="J7" s="7"/>
      <c r="K7" s="7"/>
      <c r="L7" s="16"/>
      <c r="M7" s="7"/>
      <c r="N7" s="7"/>
    </row>
    <row r="8" spans="1:17" x14ac:dyDescent="0.25">
      <c r="A8" s="56">
        <v>890406</v>
      </c>
      <c r="B8" s="57">
        <v>1</v>
      </c>
      <c r="C8" s="58" t="s">
        <v>99</v>
      </c>
      <c r="D8" s="56" t="s">
        <v>9</v>
      </c>
      <c r="E8" s="56" t="s">
        <v>210</v>
      </c>
      <c r="F8" s="58" t="s">
        <v>8</v>
      </c>
      <c r="G8" s="59"/>
      <c r="H8" s="59">
        <v>1</v>
      </c>
      <c r="I8" s="59"/>
      <c r="J8" s="7"/>
      <c r="K8" s="7"/>
      <c r="L8" s="16"/>
      <c r="M8" s="7"/>
      <c r="N8" s="7"/>
    </row>
    <row r="9" spans="1:17" x14ac:dyDescent="0.25">
      <c r="A9" s="56">
        <v>890257</v>
      </c>
      <c r="B9" s="57">
        <v>1</v>
      </c>
      <c r="C9" s="58" t="s">
        <v>17</v>
      </c>
      <c r="D9" s="56" t="s">
        <v>9</v>
      </c>
      <c r="E9" s="56" t="s">
        <v>210</v>
      </c>
      <c r="F9" s="58" t="s">
        <v>8</v>
      </c>
      <c r="G9" s="59"/>
      <c r="H9" s="59">
        <v>6</v>
      </c>
      <c r="I9" s="59"/>
      <c r="J9" s="7"/>
      <c r="K9" s="7"/>
      <c r="L9" s="16"/>
      <c r="M9" s="7"/>
      <c r="N9" s="7"/>
    </row>
    <row r="10" spans="1:17" x14ac:dyDescent="0.25">
      <c r="A10" s="56">
        <v>890105</v>
      </c>
      <c r="B10" s="57">
        <v>1</v>
      </c>
      <c r="C10" s="58" t="s">
        <v>56</v>
      </c>
      <c r="D10" s="56" t="s">
        <v>9</v>
      </c>
      <c r="E10" s="56" t="s">
        <v>210</v>
      </c>
      <c r="F10" s="58" t="s">
        <v>8</v>
      </c>
      <c r="G10" s="59"/>
      <c r="H10" s="59"/>
      <c r="I10" s="59"/>
      <c r="J10" s="7"/>
      <c r="K10" s="7"/>
      <c r="L10" s="16"/>
      <c r="M10" s="7"/>
      <c r="N10" s="7"/>
    </row>
    <row r="11" spans="1:17" x14ac:dyDescent="0.25">
      <c r="A11" s="56">
        <v>890033</v>
      </c>
      <c r="B11" s="57">
        <v>0.5</v>
      </c>
      <c r="C11" s="58" t="s">
        <v>137</v>
      </c>
      <c r="D11" s="56" t="s">
        <v>9</v>
      </c>
      <c r="E11" s="56" t="s">
        <v>210</v>
      </c>
      <c r="F11" s="58" t="s">
        <v>8</v>
      </c>
      <c r="G11" s="59"/>
      <c r="H11" s="59"/>
      <c r="I11" s="59"/>
      <c r="J11" s="7"/>
      <c r="K11" s="7"/>
      <c r="L11" s="16"/>
      <c r="M11" s="7"/>
      <c r="N11" s="7"/>
    </row>
    <row r="12" spans="1:17" x14ac:dyDescent="0.25">
      <c r="A12" s="56">
        <v>880704</v>
      </c>
      <c r="B12" s="57">
        <v>0.5</v>
      </c>
      <c r="C12" s="58" t="s">
        <v>147</v>
      </c>
      <c r="D12" s="56" t="s">
        <v>9</v>
      </c>
      <c r="E12" s="56" t="s">
        <v>210</v>
      </c>
      <c r="F12" s="58" t="s">
        <v>8</v>
      </c>
      <c r="G12" s="59"/>
      <c r="H12" s="59">
        <v>5</v>
      </c>
      <c r="I12" s="59"/>
      <c r="J12" s="7"/>
      <c r="K12" s="7"/>
      <c r="L12" s="16"/>
      <c r="M12" s="7"/>
      <c r="N12" s="7"/>
    </row>
    <row r="13" spans="1:17" x14ac:dyDescent="0.25">
      <c r="A13" s="56">
        <v>880625</v>
      </c>
      <c r="B13" s="57">
        <v>1</v>
      </c>
      <c r="C13" s="58" t="s">
        <v>98</v>
      </c>
      <c r="D13" s="56" t="s">
        <v>9</v>
      </c>
      <c r="E13" s="56" t="s">
        <v>210</v>
      </c>
      <c r="F13" s="58" t="s">
        <v>10</v>
      </c>
      <c r="G13" s="59"/>
      <c r="H13" s="59"/>
      <c r="I13" s="59"/>
      <c r="J13" s="7"/>
      <c r="K13" s="7"/>
      <c r="L13" s="16"/>
      <c r="M13" s="7"/>
      <c r="N13" s="7"/>
    </row>
    <row r="14" spans="1:17" x14ac:dyDescent="0.25">
      <c r="A14" s="56">
        <v>880605</v>
      </c>
      <c r="B14" s="57">
        <v>1</v>
      </c>
      <c r="C14" s="58" t="s">
        <v>146</v>
      </c>
      <c r="D14" s="56" t="s">
        <v>9</v>
      </c>
      <c r="E14" s="56" t="s">
        <v>210</v>
      </c>
      <c r="F14" s="58" t="s">
        <v>8</v>
      </c>
      <c r="G14" s="59"/>
      <c r="H14" s="59">
        <v>6</v>
      </c>
      <c r="I14" s="59"/>
      <c r="J14" s="7"/>
      <c r="K14" s="7"/>
      <c r="L14" s="16"/>
      <c r="M14" s="7"/>
      <c r="N14" s="7"/>
    </row>
    <row r="15" spans="1:17" x14ac:dyDescent="0.25">
      <c r="A15" s="56">
        <v>880441</v>
      </c>
      <c r="B15" s="57">
        <v>1</v>
      </c>
      <c r="C15" s="58" t="s">
        <v>173</v>
      </c>
      <c r="D15" s="56" t="s">
        <v>9</v>
      </c>
      <c r="E15" s="56" t="s">
        <v>210</v>
      </c>
      <c r="F15" s="58" t="s">
        <v>166</v>
      </c>
      <c r="G15" s="59">
        <v>12</v>
      </c>
      <c r="H15" s="59"/>
      <c r="I15" s="59">
        <v>5</v>
      </c>
      <c r="J15" s="7"/>
      <c r="K15" s="7"/>
      <c r="L15" s="16"/>
      <c r="M15" s="7"/>
      <c r="N15" s="7"/>
    </row>
    <row r="16" spans="1:17" x14ac:dyDescent="0.25">
      <c r="A16" s="56">
        <v>880414</v>
      </c>
      <c r="B16" s="57">
        <v>1</v>
      </c>
      <c r="C16" s="58" t="s">
        <v>79</v>
      </c>
      <c r="D16" s="56" t="s">
        <v>9</v>
      </c>
      <c r="E16" s="56" t="s">
        <v>210</v>
      </c>
      <c r="F16" s="58" t="s">
        <v>8</v>
      </c>
      <c r="G16" s="59"/>
      <c r="H16" s="59">
        <v>7</v>
      </c>
      <c r="I16" s="59"/>
      <c r="J16" s="7"/>
      <c r="K16" s="7"/>
      <c r="L16" s="16"/>
      <c r="M16" s="7"/>
      <c r="N16" s="7"/>
    </row>
    <row r="17" spans="1:14" x14ac:dyDescent="0.25">
      <c r="A17" s="56">
        <v>880377</v>
      </c>
      <c r="B17" s="57">
        <v>0.5</v>
      </c>
      <c r="C17" s="58" t="s">
        <v>134</v>
      </c>
      <c r="D17" s="56" t="s">
        <v>7</v>
      </c>
      <c r="E17" s="56" t="s">
        <v>210</v>
      </c>
      <c r="F17" s="58" t="s">
        <v>8</v>
      </c>
      <c r="G17" s="59"/>
      <c r="H17" s="59"/>
      <c r="I17" s="59"/>
      <c r="J17" s="7"/>
      <c r="K17" s="7"/>
      <c r="L17" s="16"/>
      <c r="M17" s="7"/>
      <c r="N17" s="7"/>
    </row>
    <row r="18" spans="1:14" x14ac:dyDescent="0.25">
      <c r="A18" s="56">
        <v>880255</v>
      </c>
      <c r="B18" s="57">
        <v>1</v>
      </c>
      <c r="C18" s="58" t="s">
        <v>16</v>
      </c>
      <c r="D18" s="56" t="s">
        <v>9</v>
      </c>
      <c r="E18" s="56" t="s">
        <v>210</v>
      </c>
      <c r="F18" s="58" t="s">
        <v>8</v>
      </c>
      <c r="G18" s="59"/>
      <c r="H18" s="59"/>
      <c r="I18" s="59"/>
      <c r="J18" s="7"/>
      <c r="K18" s="7"/>
      <c r="L18" s="16"/>
      <c r="M18" s="7"/>
      <c r="N18" s="7"/>
    </row>
    <row r="19" spans="1:14" x14ac:dyDescent="0.25">
      <c r="A19" s="56">
        <v>880213</v>
      </c>
      <c r="B19" s="57">
        <v>1</v>
      </c>
      <c r="C19" s="58" t="s">
        <v>37</v>
      </c>
      <c r="D19" s="56" t="s">
        <v>9</v>
      </c>
      <c r="E19" s="56" t="s">
        <v>210</v>
      </c>
      <c r="F19" s="58" t="s">
        <v>8</v>
      </c>
      <c r="G19" s="59"/>
      <c r="H19" s="59">
        <v>4</v>
      </c>
      <c r="I19" s="59"/>
      <c r="J19" s="7"/>
      <c r="K19" s="7"/>
      <c r="L19" s="16"/>
      <c r="M19" s="7"/>
      <c r="N19" s="7"/>
    </row>
    <row r="20" spans="1:14" x14ac:dyDescent="0.25">
      <c r="A20" s="56">
        <v>870426</v>
      </c>
      <c r="B20" s="57">
        <v>1</v>
      </c>
      <c r="C20" s="58" t="s">
        <v>76</v>
      </c>
      <c r="D20" s="56" t="s">
        <v>9</v>
      </c>
      <c r="E20" s="56" t="s">
        <v>210</v>
      </c>
      <c r="F20" s="58" t="s">
        <v>8</v>
      </c>
      <c r="G20" s="59"/>
      <c r="H20" s="59">
        <v>2</v>
      </c>
      <c r="I20" s="59"/>
      <c r="J20" s="7"/>
      <c r="K20" s="7"/>
      <c r="L20" s="16"/>
      <c r="M20" s="7"/>
      <c r="N20" s="7"/>
    </row>
    <row r="21" spans="1:14" x14ac:dyDescent="0.25">
      <c r="A21" s="56">
        <v>870402</v>
      </c>
      <c r="B21" s="57">
        <v>0.8</v>
      </c>
      <c r="C21" s="58" t="s">
        <v>53</v>
      </c>
      <c r="D21" s="56" t="s">
        <v>7</v>
      </c>
      <c r="E21" s="56" t="s">
        <v>210</v>
      </c>
      <c r="F21" s="58" t="s">
        <v>8</v>
      </c>
      <c r="G21" s="59"/>
      <c r="H21" s="59">
        <v>5</v>
      </c>
      <c r="I21" s="59"/>
      <c r="J21" s="7"/>
      <c r="K21" s="7"/>
      <c r="L21" s="16"/>
      <c r="M21" s="7"/>
      <c r="N21" s="7"/>
    </row>
    <row r="22" spans="1:14" x14ac:dyDescent="0.25">
      <c r="A22" s="56">
        <v>870304</v>
      </c>
      <c r="B22" s="57">
        <v>1</v>
      </c>
      <c r="C22" s="58" t="s">
        <v>26</v>
      </c>
      <c r="D22" s="56" t="s">
        <v>9</v>
      </c>
      <c r="E22" s="56" t="s">
        <v>210</v>
      </c>
      <c r="F22" s="58" t="s">
        <v>8</v>
      </c>
      <c r="G22" s="59"/>
      <c r="H22" s="59"/>
      <c r="I22" s="59"/>
      <c r="J22" s="7"/>
      <c r="K22" s="7"/>
      <c r="L22" s="16"/>
      <c r="M22" s="7"/>
      <c r="N22" s="7"/>
    </row>
    <row r="23" spans="1:14" x14ac:dyDescent="0.25">
      <c r="A23" s="56">
        <v>870295</v>
      </c>
      <c r="B23" s="57">
        <v>1</v>
      </c>
      <c r="C23" s="58" t="s">
        <v>47</v>
      </c>
      <c r="D23" s="56" t="s">
        <v>9</v>
      </c>
      <c r="E23" s="56" t="s">
        <v>210</v>
      </c>
      <c r="F23" s="58" t="s">
        <v>10</v>
      </c>
      <c r="G23" s="59"/>
      <c r="H23" s="59"/>
      <c r="I23" s="59">
        <v>5</v>
      </c>
      <c r="J23" s="7"/>
      <c r="K23" s="7"/>
      <c r="L23" s="16"/>
      <c r="M23" s="7"/>
      <c r="N23" s="7"/>
    </row>
    <row r="24" spans="1:14" x14ac:dyDescent="0.25">
      <c r="A24" s="56">
        <v>870200</v>
      </c>
      <c r="B24" s="57">
        <v>1</v>
      </c>
      <c r="C24" s="58" t="s">
        <v>80</v>
      </c>
      <c r="D24" s="56" t="s">
        <v>9</v>
      </c>
      <c r="E24" s="56" t="s">
        <v>210</v>
      </c>
      <c r="F24" s="58" t="s">
        <v>8</v>
      </c>
      <c r="G24" s="59"/>
      <c r="H24" s="59"/>
      <c r="I24" s="59"/>
      <c r="J24" s="7"/>
      <c r="K24" s="7"/>
      <c r="L24" s="16"/>
      <c r="M24" s="7"/>
      <c r="N24" s="7"/>
    </row>
    <row r="25" spans="1:14" x14ac:dyDescent="0.25">
      <c r="A25" s="56">
        <v>870198</v>
      </c>
      <c r="B25" s="57">
        <v>1</v>
      </c>
      <c r="C25" s="58" t="s">
        <v>24</v>
      </c>
      <c r="D25" s="56" t="s">
        <v>9</v>
      </c>
      <c r="E25" s="56" t="s">
        <v>210</v>
      </c>
      <c r="F25" s="58" t="s">
        <v>10</v>
      </c>
      <c r="G25" s="59"/>
      <c r="H25" s="59"/>
      <c r="I25" s="59"/>
      <c r="J25" s="7"/>
      <c r="K25" s="7"/>
      <c r="L25" s="16"/>
      <c r="M25" s="7"/>
      <c r="N25" s="7"/>
    </row>
    <row r="26" spans="1:14" x14ac:dyDescent="0.25">
      <c r="A26" s="56">
        <v>870081</v>
      </c>
      <c r="B26" s="57">
        <v>1</v>
      </c>
      <c r="C26" s="58" t="s">
        <v>78</v>
      </c>
      <c r="D26" s="56" t="s">
        <v>9</v>
      </c>
      <c r="E26" s="56" t="s">
        <v>210</v>
      </c>
      <c r="F26" s="58" t="s">
        <v>10</v>
      </c>
      <c r="G26" s="59"/>
      <c r="H26" s="59"/>
      <c r="I26" s="59"/>
      <c r="J26" s="7"/>
      <c r="K26" s="7"/>
      <c r="L26" s="16"/>
      <c r="M26" s="7"/>
      <c r="N26" s="7"/>
    </row>
    <row r="27" spans="1:14" x14ac:dyDescent="0.25">
      <c r="A27" s="56">
        <v>870011</v>
      </c>
      <c r="B27" s="57">
        <v>1</v>
      </c>
      <c r="C27" s="58" t="s">
        <v>174</v>
      </c>
      <c r="D27" s="56" t="s">
        <v>7</v>
      </c>
      <c r="E27" s="56" t="s">
        <v>210</v>
      </c>
      <c r="F27" s="58" t="s">
        <v>166</v>
      </c>
      <c r="G27" s="59"/>
      <c r="H27" s="59"/>
      <c r="I27" s="59">
        <v>5</v>
      </c>
      <c r="J27" s="7"/>
      <c r="K27" s="7"/>
      <c r="L27" s="16"/>
      <c r="M27" s="7"/>
      <c r="N27" s="7"/>
    </row>
    <row r="28" spans="1:14" x14ac:dyDescent="0.25">
      <c r="A28" s="56">
        <v>860342</v>
      </c>
      <c r="B28" s="57">
        <v>1</v>
      </c>
      <c r="C28" s="58" t="s">
        <v>85</v>
      </c>
      <c r="D28" s="56" t="s">
        <v>9</v>
      </c>
      <c r="E28" s="56" t="s">
        <v>210</v>
      </c>
      <c r="F28" s="58" t="s">
        <v>10</v>
      </c>
      <c r="G28" s="59"/>
      <c r="H28" s="59">
        <v>1</v>
      </c>
      <c r="I28" s="59"/>
      <c r="J28" s="7"/>
      <c r="K28" s="7"/>
      <c r="L28" s="16"/>
      <c r="M28" s="7"/>
      <c r="N28" s="7"/>
    </row>
    <row r="29" spans="1:14" x14ac:dyDescent="0.25">
      <c r="A29" s="56">
        <v>860241</v>
      </c>
      <c r="B29" s="57">
        <v>0.5</v>
      </c>
      <c r="C29" s="58" t="s">
        <v>200</v>
      </c>
      <c r="D29" s="56" t="s">
        <v>9</v>
      </c>
      <c r="E29" s="56" t="s">
        <v>210</v>
      </c>
      <c r="F29" s="58" t="s">
        <v>166</v>
      </c>
      <c r="G29" s="59"/>
      <c r="H29" s="59"/>
      <c r="I29" s="59">
        <v>5</v>
      </c>
      <c r="J29" s="7"/>
      <c r="K29" s="7"/>
      <c r="L29" s="16"/>
      <c r="M29" s="7"/>
      <c r="N29" s="7"/>
    </row>
    <row r="30" spans="1:14" x14ac:dyDescent="0.25">
      <c r="A30" s="56">
        <v>860210</v>
      </c>
      <c r="B30" s="57">
        <v>1</v>
      </c>
      <c r="C30" s="58" t="s">
        <v>138</v>
      </c>
      <c r="D30" s="56" t="s">
        <v>9</v>
      </c>
      <c r="E30" s="56" t="s">
        <v>210</v>
      </c>
      <c r="F30" s="58" t="s">
        <v>8</v>
      </c>
      <c r="G30" s="59"/>
      <c r="H30" s="59"/>
      <c r="I30" s="59"/>
      <c r="J30" s="7"/>
      <c r="K30" s="7"/>
      <c r="L30" s="16"/>
      <c r="M30" s="7"/>
      <c r="N30" s="7"/>
    </row>
    <row r="31" spans="1:14" x14ac:dyDescent="0.25">
      <c r="A31" s="56">
        <v>860146</v>
      </c>
      <c r="B31" s="57">
        <v>1</v>
      </c>
      <c r="C31" s="58" t="s">
        <v>64</v>
      </c>
      <c r="D31" s="56" t="s">
        <v>9</v>
      </c>
      <c r="E31" s="56" t="s">
        <v>210</v>
      </c>
      <c r="F31" s="58" t="s">
        <v>13</v>
      </c>
      <c r="G31" s="59"/>
      <c r="H31" s="59"/>
      <c r="I31" s="59"/>
      <c r="J31" s="7"/>
      <c r="K31" s="7"/>
      <c r="L31" s="16"/>
      <c r="M31" s="7"/>
      <c r="N31" s="7"/>
    </row>
    <row r="32" spans="1:14" x14ac:dyDescent="0.25">
      <c r="A32" s="56">
        <v>860116</v>
      </c>
      <c r="B32" s="57">
        <v>1</v>
      </c>
      <c r="C32" s="58" t="s">
        <v>31</v>
      </c>
      <c r="D32" s="56" t="s">
        <v>9</v>
      </c>
      <c r="E32" s="56" t="s">
        <v>210</v>
      </c>
      <c r="F32" s="58" t="s">
        <v>8</v>
      </c>
      <c r="G32" s="59"/>
      <c r="H32" s="59">
        <v>8</v>
      </c>
      <c r="I32" s="59"/>
      <c r="J32" s="7"/>
      <c r="K32" s="7"/>
      <c r="L32" s="16"/>
      <c r="M32" s="7"/>
      <c r="N32" s="7"/>
    </row>
    <row r="33" spans="1:14" x14ac:dyDescent="0.25">
      <c r="A33" s="56">
        <v>860026</v>
      </c>
      <c r="B33" s="57">
        <v>1</v>
      </c>
      <c r="C33" s="58" t="s">
        <v>168</v>
      </c>
      <c r="D33" s="56" t="s">
        <v>9</v>
      </c>
      <c r="E33" s="56" t="s">
        <v>210</v>
      </c>
      <c r="F33" s="58" t="s">
        <v>166</v>
      </c>
      <c r="G33" s="59">
        <v>10</v>
      </c>
      <c r="H33" s="59"/>
      <c r="I33" s="59"/>
      <c r="J33" s="7"/>
      <c r="K33" s="7"/>
      <c r="L33" s="16"/>
      <c r="M33" s="7"/>
      <c r="N33" s="7"/>
    </row>
    <row r="34" spans="1:14" x14ac:dyDescent="0.25">
      <c r="A34" s="56">
        <v>850003</v>
      </c>
      <c r="B34" s="57">
        <v>0.5</v>
      </c>
      <c r="C34" s="58" t="s">
        <v>72</v>
      </c>
      <c r="D34" s="56" t="s">
        <v>9</v>
      </c>
      <c r="E34" s="56" t="s">
        <v>210</v>
      </c>
      <c r="F34" s="58" t="s">
        <v>13</v>
      </c>
      <c r="G34" s="59"/>
      <c r="H34" s="59"/>
      <c r="I34" s="59"/>
      <c r="J34" s="7"/>
      <c r="K34" s="7"/>
      <c r="L34" s="16"/>
      <c r="M34" s="7"/>
      <c r="N34" s="7"/>
    </row>
    <row r="35" spans="1:14" x14ac:dyDescent="0.25">
      <c r="A35" s="56">
        <v>840762</v>
      </c>
      <c r="B35" s="57">
        <v>1</v>
      </c>
      <c r="C35" s="58" t="s">
        <v>167</v>
      </c>
      <c r="D35" s="56" t="s">
        <v>9</v>
      </c>
      <c r="E35" s="56" t="s">
        <v>210</v>
      </c>
      <c r="F35" s="58" t="s">
        <v>166</v>
      </c>
      <c r="G35" s="59"/>
      <c r="H35" s="59">
        <v>1</v>
      </c>
      <c r="I35" s="59"/>
      <c r="J35" s="7"/>
      <c r="K35" s="7"/>
      <c r="L35" s="16"/>
      <c r="M35" s="7"/>
      <c r="N35" s="7"/>
    </row>
    <row r="36" spans="1:14" x14ac:dyDescent="0.25">
      <c r="A36" s="56">
        <v>840756</v>
      </c>
      <c r="B36" s="57">
        <v>1</v>
      </c>
      <c r="C36" s="58" t="s">
        <v>35</v>
      </c>
      <c r="D36" s="56" t="s">
        <v>7</v>
      </c>
      <c r="E36" s="56" t="s">
        <v>210</v>
      </c>
      <c r="F36" s="58" t="s">
        <v>13</v>
      </c>
      <c r="G36" s="59"/>
      <c r="H36" s="59"/>
      <c r="I36" s="59"/>
      <c r="J36" s="7"/>
      <c r="K36" s="7"/>
      <c r="L36" s="16"/>
      <c r="M36" s="7"/>
      <c r="N36" s="7"/>
    </row>
    <row r="37" spans="1:14" x14ac:dyDescent="0.25">
      <c r="A37" s="56">
        <v>840517</v>
      </c>
      <c r="B37" s="57">
        <v>1</v>
      </c>
      <c r="C37" s="58" t="s">
        <v>175</v>
      </c>
      <c r="D37" s="56" t="s">
        <v>9</v>
      </c>
      <c r="E37" s="56" t="s">
        <v>210</v>
      </c>
      <c r="F37" s="58" t="s">
        <v>166</v>
      </c>
      <c r="G37" s="59"/>
      <c r="H37" s="59">
        <v>7</v>
      </c>
      <c r="I37" s="59"/>
      <c r="J37" s="7"/>
      <c r="K37" s="7"/>
      <c r="L37" s="16"/>
      <c r="M37" s="7"/>
      <c r="N37" s="7"/>
    </row>
    <row r="38" spans="1:14" x14ac:dyDescent="0.25">
      <c r="A38" s="56">
        <v>840439</v>
      </c>
      <c r="B38" s="57">
        <v>1</v>
      </c>
      <c r="C38" s="58" t="s">
        <v>20</v>
      </c>
      <c r="D38" s="56" t="s">
        <v>9</v>
      </c>
      <c r="E38" s="56" t="s">
        <v>210</v>
      </c>
      <c r="F38" s="58" t="s">
        <v>8</v>
      </c>
      <c r="G38" s="59"/>
      <c r="H38" s="59">
        <v>4</v>
      </c>
      <c r="I38" s="59"/>
      <c r="J38" s="7"/>
      <c r="K38" s="7"/>
      <c r="L38" s="16"/>
      <c r="M38" s="7"/>
      <c r="N38" s="7"/>
    </row>
    <row r="39" spans="1:14" x14ac:dyDescent="0.25">
      <c r="A39" s="56">
        <v>840384</v>
      </c>
      <c r="B39" s="57">
        <v>1</v>
      </c>
      <c r="C39" s="58" t="s">
        <v>19</v>
      </c>
      <c r="D39" s="56" t="s">
        <v>9</v>
      </c>
      <c r="E39" s="56" t="s">
        <v>210</v>
      </c>
      <c r="F39" s="58" t="s">
        <v>8</v>
      </c>
      <c r="G39" s="59"/>
      <c r="H39" s="59">
        <v>5</v>
      </c>
      <c r="I39" s="59"/>
      <c r="J39" s="7"/>
      <c r="K39" s="7"/>
      <c r="L39" s="16"/>
      <c r="M39" s="7"/>
      <c r="N39" s="7"/>
    </row>
    <row r="40" spans="1:14" x14ac:dyDescent="0.25">
      <c r="A40" s="56">
        <v>840323</v>
      </c>
      <c r="B40" s="57">
        <v>1</v>
      </c>
      <c r="C40" s="58" t="s">
        <v>75</v>
      </c>
      <c r="D40" s="56" t="s">
        <v>9</v>
      </c>
      <c r="E40" s="56" t="s">
        <v>210</v>
      </c>
      <c r="F40" s="58" t="s">
        <v>8</v>
      </c>
      <c r="G40" s="59"/>
      <c r="H40" s="59">
        <v>7</v>
      </c>
      <c r="I40" s="59"/>
      <c r="J40" s="7"/>
      <c r="K40" s="7"/>
      <c r="L40" s="16"/>
      <c r="M40" s="7"/>
      <c r="N40" s="7"/>
    </row>
    <row r="41" spans="1:14" x14ac:dyDescent="0.25">
      <c r="A41" s="56">
        <v>840207</v>
      </c>
      <c r="B41" s="57">
        <v>1</v>
      </c>
      <c r="C41" s="58" t="s">
        <v>55</v>
      </c>
      <c r="D41" s="56" t="s">
        <v>9</v>
      </c>
      <c r="E41" s="56" t="s">
        <v>210</v>
      </c>
      <c r="F41" s="58" t="s">
        <v>8</v>
      </c>
      <c r="G41" s="59"/>
      <c r="H41" s="59">
        <v>4</v>
      </c>
      <c r="I41" s="59"/>
      <c r="J41" s="7"/>
      <c r="K41" s="7"/>
      <c r="L41" s="16"/>
      <c r="M41" s="7"/>
      <c r="N41" s="7"/>
    </row>
    <row r="42" spans="1:14" x14ac:dyDescent="0.25">
      <c r="A42" s="56">
        <v>840183</v>
      </c>
      <c r="B42" s="57">
        <v>1</v>
      </c>
      <c r="C42" s="58" t="s">
        <v>77</v>
      </c>
      <c r="D42" s="56" t="s">
        <v>9</v>
      </c>
      <c r="E42" s="56" t="s">
        <v>210</v>
      </c>
      <c r="F42" s="58" t="s">
        <v>10</v>
      </c>
      <c r="G42" s="59"/>
      <c r="H42" s="59"/>
      <c r="I42" s="59"/>
      <c r="J42" s="7"/>
      <c r="K42" s="7"/>
      <c r="L42" s="16"/>
      <c r="M42" s="7"/>
      <c r="N42" s="7"/>
    </row>
    <row r="43" spans="1:14" x14ac:dyDescent="0.25">
      <c r="A43" s="56">
        <v>840142</v>
      </c>
      <c r="B43" s="57">
        <v>1</v>
      </c>
      <c r="C43" s="58" t="s">
        <v>86</v>
      </c>
      <c r="D43" s="56" t="s">
        <v>9</v>
      </c>
      <c r="E43" s="56" t="s">
        <v>210</v>
      </c>
      <c r="F43" s="58" t="s">
        <v>166</v>
      </c>
      <c r="G43" s="59">
        <v>11</v>
      </c>
      <c r="H43" s="59"/>
      <c r="I43" s="59"/>
      <c r="J43" s="7"/>
      <c r="K43" s="7"/>
      <c r="L43" s="16"/>
      <c r="M43" s="7"/>
      <c r="N43" s="7"/>
    </row>
    <row r="44" spans="1:14" x14ac:dyDescent="0.25">
      <c r="A44" s="56">
        <v>840111</v>
      </c>
      <c r="B44" s="57">
        <v>0.6</v>
      </c>
      <c r="C44" s="58" t="s">
        <v>89</v>
      </c>
      <c r="D44" s="56" t="s">
        <v>9</v>
      </c>
      <c r="E44" s="56" t="s">
        <v>210</v>
      </c>
      <c r="F44" s="58" t="s">
        <v>10</v>
      </c>
      <c r="G44" s="59"/>
      <c r="H44" s="59"/>
      <c r="I44" s="59">
        <v>1</v>
      </c>
      <c r="J44" s="7"/>
      <c r="K44" s="7"/>
      <c r="L44" s="16"/>
      <c r="M44" s="7"/>
      <c r="N44" s="7"/>
    </row>
    <row r="45" spans="1:14" x14ac:dyDescent="0.25">
      <c r="A45" s="56">
        <v>840083</v>
      </c>
      <c r="B45" s="57">
        <v>1</v>
      </c>
      <c r="C45" s="58" t="s">
        <v>145</v>
      </c>
      <c r="D45" s="56" t="s">
        <v>9</v>
      </c>
      <c r="E45" s="56" t="s">
        <v>210</v>
      </c>
      <c r="F45" s="58" t="s">
        <v>8</v>
      </c>
      <c r="G45" s="59"/>
      <c r="H45" s="59"/>
      <c r="I45" s="59">
        <v>2</v>
      </c>
      <c r="J45" s="7"/>
      <c r="K45" s="7"/>
      <c r="L45" s="16"/>
      <c r="M45" s="7"/>
      <c r="N45" s="7"/>
    </row>
    <row r="46" spans="1:14" x14ac:dyDescent="0.25">
      <c r="A46" s="56">
        <v>840073</v>
      </c>
      <c r="B46" s="57">
        <v>1</v>
      </c>
      <c r="C46" s="58" t="s">
        <v>161</v>
      </c>
      <c r="D46" s="56" t="s">
        <v>9</v>
      </c>
      <c r="E46" s="56" t="s">
        <v>210</v>
      </c>
      <c r="F46" s="58" t="s">
        <v>8</v>
      </c>
      <c r="G46" s="59"/>
      <c r="H46" s="59"/>
      <c r="I46" s="59"/>
      <c r="J46" s="7"/>
      <c r="K46" s="7"/>
      <c r="L46" s="16"/>
      <c r="M46" s="7"/>
      <c r="N46" s="7"/>
    </row>
    <row r="47" spans="1:14" x14ac:dyDescent="0.25">
      <c r="A47" s="56">
        <v>830579</v>
      </c>
      <c r="B47" s="57">
        <v>0.7</v>
      </c>
      <c r="C47" s="58" t="s">
        <v>111</v>
      </c>
      <c r="D47" s="56" t="s">
        <v>9</v>
      </c>
      <c r="E47" s="56" t="s">
        <v>210</v>
      </c>
      <c r="F47" s="58" t="s">
        <v>8</v>
      </c>
      <c r="G47" s="59"/>
      <c r="H47" s="59"/>
      <c r="I47" s="59"/>
      <c r="J47" s="7"/>
      <c r="K47" s="7"/>
      <c r="L47" s="16"/>
      <c r="M47" s="7"/>
      <c r="N47" s="7"/>
    </row>
    <row r="48" spans="1:14" x14ac:dyDescent="0.25">
      <c r="A48" s="56">
        <v>830529</v>
      </c>
      <c r="B48" s="57">
        <v>0.8</v>
      </c>
      <c r="C48" s="58" t="s">
        <v>15</v>
      </c>
      <c r="D48" s="56" t="s">
        <v>9</v>
      </c>
      <c r="E48" s="56" t="s">
        <v>210</v>
      </c>
      <c r="F48" s="58" t="s">
        <v>8</v>
      </c>
      <c r="G48" s="59"/>
      <c r="H48" s="59"/>
      <c r="I48" s="59"/>
      <c r="J48" s="7"/>
      <c r="K48" s="7"/>
      <c r="L48" s="16"/>
      <c r="M48" s="7"/>
      <c r="N48" s="7"/>
    </row>
    <row r="49" spans="1:14" x14ac:dyDescent="0.25">
      <c r="A49" s="56">
        <v>830528</v>
      </c>
      <c r="B49" s="57">
        <v>0.8</v>
      </c>
      <c r="C49" s="58" t="s">
        <v>127</v>
      </c>
      <c r="D49" s="56" t="s">
        <v>7</v>
      </c>
      <c r="E49" s="56" t="s">
        <v>210</v>
      </c>
      <c r="F49" s="58" t="s">
        <v>10</v>
      </c>
      <c r="G49" s="59"/>
      <c r="H49" s="59">
        <v>6</v>
      </c>
      <c r="I49" s="59"/>
      <c r="J49" s="7"/>
      <c r="K49" s="7"/>
      <c r="L49" s="16"/>
      <c r="M49" s="7"/>
      <c r="N49" s="7"/>
    </row>
    <row r="50" spans="1:14" x14ac:dyDescent="0.25">
      <c r="A50" s="56">
        <v>830472</v>
      </c>
      <c r="B50" s="57">
        <v>1</v>
      </c>
      <c r="C50" s="58" t="s">
        <v>84</v>
      </c>
      <c r="D50" s="56" t="s">
        <v>9</v>
      </c>
      <c r="E50" s="56" t="s">
        <v>210</v>
      </c>
      <c r="F50" s="58" t="s">
        <v>8</v>
      </c>
      <c r="G50" s="59"/>
      <c r="H50" s="59">
        <v>7</v>
      </c>
      <c r="I50" s="59"/>
      <c r="J50" s="7"/>
      <c r="K50" s="7"/>
      <c r="L50" s="16"/>
      <c r="M50" s="7"/>
      <c r="N50" s="7"/>
    </row>
    <row r="51" spans="1:14" x14ac:dyDescent="0.25">
      <c r="A51" s="56">
        <v>830464</v>
      </c>
      <c r="B51" s="57">
        <v>1</v>
      </c>
      <c r="C51" s="58" t="s">
        <v>97</v>
      </c>
      <c r="D51" s="56" t="s">
        <v>9</v>
      </c>
      <c r="E51" s="56" t="s">
        <v>210</v>
      </c>
      <c r="F51" s="58" t="s">
        <v>8</v>
      </c>
      <c r="G51" s="59"/>
      <c r="H51" s="59">
        <v>8</v>
      </c>
      <c r="I51" s="59"/>
      <c r="J51" s="7"/>
      <c r="K51" s="7"/>
      <c r="L51" s="16"/>
      <c r="M51" s="7"/>
      <c r="N51" s="7"/>
    </row>
    <row r="52" spans="1:14" x14ac:dyDescent="0.25">
      <c r="A52" s="56">
        <v>830458</v>
      </c>
      <c r="B52" s="57">
        <v>1</v>
      </c>
      <c r="C52" s="58" t="s">
        <v>54</v>
      </c>
      <c r="D52" s="56" t="s">
        <v>7</v>
      </c>
      <c r="E52" s="56" t="s">
        <v>210</v>
      </c>
      <c r="F52" s="58" t="s">
        <v>8</v>
      </c>
      <c r="G52" s="59"/>
      <c r="H52" s="59"/>
      <c r="I52" s="59"/>
      <c r="J52" s="7"/>
      <c r="K52" s="7"/>
      <c r="L52" s="16"/>
      <c r="M52" s="7"/>
      <c r="N52" s="7"/>
    </row>
    <row r="53" spans="1:14" x14ac:dyDescent="0.25">
      <c r="A53" s="56">
        <v>830284</v>
      </c>
      <c r="B53" s="57">
        <v>1</v>
      </c>
      <c r="C53" s="58" t="s">
        <v>110</v>
      </c>
      <c r="D53" s="56" t="s">
        <v>9</v>
      </c>
      <c r="E53" s="56" t="s">
        <v>210</v>
      </c>
      <c r="F53" s="58" t="s">
        <v>10</v>
      </c>
      <c r="G53" s="59"/>
      <c r="H53" s="59"/>
      <c r="I53" s="59"/>
      <c r="J53" s="7"/>
      <c r="K53" s="7"/>
      <c r="L53" s="16"/>
      <c r="M53" s="7"/>
      <c r="N53" s="7"/>
    </row>
    <row r="54" spans="1:14" x14ac:dyDescent="0.25">
      <c r="A54" s="56">
        <v>830239</v>
      </c>
      <c r="B54" s="57">
        <v>1</v>
      </c>
      <c r="C54" s="58" t="s">
        <v>51</v>
      </c>
      <c r="D54" s="56" t="s">
        <v>7</v>
      </c>
      <c r="E54" s="56" t="s">
        <v>210</v>
      </c>
      <c r="F54" s="58" t="s">
        <v>8</v>
      </c>
      <c r="G54" s="59"/>
      <c r="H54" s="59">
        <v>11</v>
      </c>
      <c r="I54" s="59"/>
      <c r="J54" s="7"/>
      <c r="K54" s="7"/>
      <c r="L54" s="16"/>
      <c r="M54" s="7"/>
      <c r="N54" s="7"/>
    </row>
    <row r="55" spans="1:14" x14ac:dyDescent="0.25">
      <c r="A55" s="56">
        <v>830214</v>
      </c>
      <c r="B55" s="57">
        <v>1</v>
      </c>
      <c r="C55" s="58" t="s">
        <v>40</v>
      </c>
      <c r="D55" s="56" t="s">
        <v>7</v>
      </c>
      <c r="E55" s="56" t="s">
        <v>210</v>
      </c>
      <c r="F55" s="58" t="s">
        <v>8</v>
      </c>
      <c r="G55" s="59"/>
      <c r="H55" s="59">
        <v>12</v>
      </c>
      <c r="I55" s="59"/>
      <c r="J55" s="7"/>
      <c r="K55" s="7"/>
      <c r="L55" s="16"/>
      <c r="M55" s="7"/>
      <c r="N55" s="7"/>
    </row>
    <row r="56" spans="1:14" x14ac:dyDescent="0.25">
      <c r="A56" s="56">
        <v>830209</v>
      </c>
      <c r="B56" s="57">
        <v>0.7</v>
      </c>
      <c r="C56" s="58" t="s">
        <v>74</v>
      </c>
      <c r="D56" s="56" t="s">
        <v>9</v>
      </c>
      <c r="E56" s="56" t="s">
        <v>210</v>
      </c>
      <c r="F56" s="58" t="s">
        <v>8</v>
      </c>
      <c r="G56" s="59"/>
      <c r="H56" s="59">
        <v>13</v>
      </c>
      <c r="I56" s="59"/>
      <c r="J56" s="7"/>
      <c r="K56" s="7"/>
      <c r="L56" s="16"/>
      <c r="M56" s="7"/>
      <c r="N56" s="7"/>
    </row>
    <row r="57" spans="1:14" x14ac:dyDescent="0.25">
      <c r="A57" s="56">
        <v>830195</v>
      </c>
      <c r="B57" s="57">
        <v>1</v>
      </c>
      <c r="C57" s="58" t="s">
        <v>50</v>
      </c>
      <c r="D57" s="56" t="s">
        <v>7</v>
      </c>
      <c r="E57" s="56" t="s">
        <v>210</v>
      </c>
      <c r="F57" s="58" t="s">
        <v>8</v>
      </c>
      <c r="G57" s="59"/>
      <c r="H57" s="59">
        <v>14</v>
      </c>
      <c r="I57" s="59"/>
      <c r="J57" s="7"/>
      <c r="K57" s="7"/>
      <c r="L57" s="16"/>
      <c r="M57" s="7"/>
      <c r="N57" s="7"/>
    </row>
    <row r="58" spans="1:14" x14ac:dyDescent="0.25">
      <c r="A58" s="56">
        <v>830129</v>
      </c>
      <c r="B58" s="57">
        <v>1</v>
      </c>
      <c r="C58" s="58" t="s">
        <v>21</v>
      </c>
      <c r="D58" s="56" t="s">
        <v>9</v>
      </c>
      <c r="E58" s="56" t="s">
        <v>210</v>
      </c>
      <c r="F58" s="58" t="s">
        <v>8</v>
      </c>
      <c r="G58" s="59"/>
      <c r="H58" s="59"/>
      <c r="I58" s="59"/>
      <c r="J58" s="7"/>
      <c r="K58" s="7"/>
      <c r="L58" s="16"/>
      <c r="M58" s="7"/>
      <c r="N58" s="7"/>
    </row>
    <row r="59" spans="1:14" x14ac:dyDescent="0.25">
      <c r="A59" s="56">
        <v>822501</v>
      </c>
      <c r="B59" s="57">
        <v>0.5</v>
      </c>
      <c r="C59" s="58" t="s">
        <v>44</v>
      </c>
      <c r="D59" s="56" t="s">
        <v>9</v>
      </c>
      <c r="E59" s="56" t="s">
        <v>210</v>
      </c>
      <c r="F59" s="58" t="s">
        <v>8</v>
      </c>
      <c r="G59" s="59"/>
      <c r="H59" s="59"/>
      <c r="I59" s="59"/>
      <c r="J59" s="7"/>
      <c r="K59" s="7"/>
      <c r="L59" s="16"/>
      <c r="M59" s="7"/>
      <c r="N59" s="7"/>
    </row>
    <row r="60" spans="1:14" x14ac:dyDescent="0.25">
      <c r="A60" s="56">
        <v>822127</v>
      </c>
      <c r="B60" s="57">
        <v>1</v>
      </c>
      <c r="C60" s="58" t="s">
        <v>107</v>
      </c>
      <c r="D60" s="56" t="s">
        <v>9</v>
      </c>
      <c r="E60" s="56" t="s">
        <v>210</v>
      </c>
      <c r="F60" s="58" t="s">
        <v>8</v>
      </c>
      <c r="G60" s="59"/>
      <c r="H60" s="59"/>
      <c r="I60" s="59"/>
      <c r="J60" s="7"/>
      <c r="K60" s="7"/>
      <c r="L60" s="16"/>
      <c r="M60" s="7"/>
      <c r="N60" s="7"/>
    </row>
    <row r="61" spans="1:14" x14ac:dyDescent="0.25">
      <c r="A61" s="56">
        <v>821439</v>
      </c>
      <c r="B61" s="57">
        <v>1</v>
      </c>
      <c r="C61" s="58" t="s">
        <v>73</v>
      </c>
      <c r="D61" s="56" t="s">
        <v>9</v>
      </c>
      <c r="E61" s="56" t="s">
        <v>210</v>
      </c>
      <c r="F61" s="58" t="s">
        <v>8</v>
      </c>
      <c r="G61" s="59"/>
      <c r="H61" s="59"/>
      <c r="I61" s="59">
        <v>18</v>
      </c>
      <c r="J61" s="7"/>
      <c r="K61" s="7"/>
      <c r="L61" s="16"/>
      <c r="M61" s="7"/>
      <c r="N61" s="7"/>
    </row>
    <row r="62" spans="1:14" x14ac:dyDescent="0.25">
      <c r="A62" s="56">
        <v>820830</v>
      </c>
      <c r="B62" s="57">
        <v>1</v>
      </c>
      <c r="C62" s="58" t="s">
        <v>30</v>
      </c>
      <c r="D62" s="56" t="s">
        <v>7</v>
      </c>
      <c r="E62" s="56" t="s">
        <v>210</v>
      </c>
      <c r="F62" s="58" t="s">
        <v>8</v>
      </c>
      <c r="G62" s="59">
        <v>19</v>
      </c>
      <c r="H62" s="59"/>
      <c r="I62" s="59"/>
      <c r="J62" s="7"/>
      <c r="K62" s="7"/>
      <c r="L62" s="16"/>
      <c r="M62" s="7"/>
      <c r="N62" s="7"/>
    </row>
    <row r="63" spans="1:14" x14ac:dyDescent="0.25">
      <c r="A63" s="56">
        <v>820816</v>
      </c>
      <c r="B63" s="57">
        <v>1</v>
      </c>
      <c r="C63" s="58" t="s">
        <v>88</v>
      </c>
      <c r="D63" s="56" t="s">
        <v>9</v>
      </c>
      <c r="E63" s="56" t="s">
        <v>210</v>
      </c>
      <c r="F63" s="58" t="s">
        <v>10</v>
      </c>
      <c r="G63" s="59"/>
      <c r="H63" s="59">
        <v>20</v>
      </c>
      <c r="I63" s="59"/>
      <c r="J63" s="7"/>
      <c r="K63" s="7"/>
      <c r="L63" s="16"/>
      <c r="M63" s="7"/>
      <c r="N63" s="7"/>
    </row>
    <row r="64" spans="1:14" x14ac:dyDescent="0.25">
      <c r="A64" s="56">
        <v>820769</v>
      </c>
      <c r="B64" s="57">
        <v>0.5</v>
      </c>
      <c r="C64" s="58" t="s">
        <v>172</v>
      </c>
      <c r="D64" s="56" t="s">
        <v>9</v>
      </c>
      <c r="E64" s="56" t="s">
        <v>210</v>
      </c>
      <c r="F64" s="58" t="s">
        <v>166</v>
      </c>
      <c r="G64" s="59"/>
      <c r="H64" s="59">
        <v>21</v>
      </c>
      <c r="I64" s="59"/>
      <c r="J64" s="7"/>
      <c r="K64" s="7"/>
      <c r="L64" s="16"/>
      <c r="M64" s="7"/>
      <c r="N64" s="7"/>
    </row>
    <row r="65" spans="1:14" x14ac:dyDescent="0.25">
      <c r="A65" s="56">
        <v>820526</v>
      </c>
      <c r="B65" s="57">
        <v>0.5</v>
      </c>
      <c r="C65" s="58" t="s">
        <v>148</v>
      </c>
      <c r="D65" s="56" t="s">
        <v>9</v>
      </c>
      <c r="E65" s="56" t="s">
        <v>210</v>
      </c>
      <c r="F65" s="58" t="s">
        <v>10</v>
      </c>
      <c r="G65" s="59"/>
      <c r="H65" s="59">
        <v>22</v>
      </c>
      <c r="I65" s="59"/>
      <c r="J65" s="7"/>
      <c r="K65" s="7"/>
      <c r="L65" s="16"/>
      <c r="M65" s="7"/>
      <c r="N65" s="7"/>
    </row>
    <row r="66" spans="1:14" x14ac:dyDescent="0.25">
      <c r="A66" s="56">
        <v>820501</v>
      </c>
      <c r="B66" s="57">
        <v>1</v>
      </c>
      <c r="C66" s="58" t="s">
        <v>109</v>
      </c>
      <c r="D66" s="56" t="s">
        <v>9</v>
      </c>
      <c r="E66" s="56" t="s">
        <v>210</v>
      </c>
      <c r="F66" s="58" t="s">
        <v>10</v>
      </c>
      <c r="G66" s="59"/>
      <c r="H66" s="59">
        <v>5</v>
      </c>
      <c r="I66" s="59"/>
      <c r="J66" s="7"/>
      <c r="K66" s="7"/>
      <c r="L66" s="16"/>
      <c r="M66" s="7"/>
      <c r="N66" s="7"/>
    </row>
    <row r="67" spans="1:14" x14ac:dyDescent="0.25">
      <c r="A67" s="56">
        <v>820402</v>
      </c>
      <c r="B67" s="57">
        <v>1</v>
      </c>
      <c r="C67" s="58" t="s">
        <v>204</v>
      </c>
      <c r="D67" s="56" t="s">
        <v>9</v>
      </c>
      <c r="E67" s="56" t="s">
        <v>210</v>
      </c>
      <c r="F67" s="58" t="s">
        <v>166</v>
      </c>
      <c r="G67" s="59"/>
      <c r="H67" s="59"/>
      <c r="I67" s="59"/>
      <c r="J67" s="7"/>
      <c r="K67" s="7"/>
      <c r="L67" s="16"/>
      <c r="M67" s="7"/>
      <c r="N67" s="7"/>
    </row>
    <row r="68" spans="1:14" x14ac:dyDescent="0.25">
      <c r="A68" s="56">
        <v>820212</v>
      </c>
      <c r="B68" s="57">
        <v>1</v>
      </c>
      <c r="C68" s="58" t="s">
        <v>83</v>
      </c>
      <c r="D68" s="56" t="s">
        <v>9</v>
      </c>
      <c r="E68" s="56" t="s">
        <v>210</v>
      </c>
      <c r="F68" s="58" t="s">
        <v>8</v>
      </c>
      <c r="G68" s="59"/>
      <c r="H68" s="59">
        <v>7</v>
      </c>
      <c r="I68" s="59"/>
      <c r="J68" s="7"/>
      <c r="K68" s="7"/>
      <c r="L68" s="16"/>
      <c r="M68" s="7"/>
      <c r="N68" s="7"/>
    </row>
    <row r="69" spans="1:14" x14ac:dyDescent="0.25">
      <c r="A69" s="56">
        <v>820144</v>
      </c>
      <c r="B69" s="57">
        <v>0.5</v>
      </c>
      <c r="C69" s="58" t="s">
        <v>81</v>
      </c>
      <c r="D69" s="56" t="s">
        <v>9</v>
      </c>
      <c r="E69" s="56" t="s">
        <v>210</v>
      </c>
      <c r="F69" s="58" t="s">
        <v>10</v>
      </c>
      <c r="G69" s="59"/>
      <c r="H69" s="59"/>
      <c r="I69" s="59"/>
      <c r="J69" s="7"/>
      <c r="K69" s="7"/>
      <c r="L69" s="16"/>
      <c r="M69" s="7"/>
      <c r="N69" s="7"/>
    </row>
    <row r="70" spans="1:14" x14ac:dyDescent="0.25">
      <c r="A70" s="56">
        <v>820125</v>
      </c>
      <c r="B70" s="57">
        <v>0.8</v>
      </c>
      <c r="C70" s="58" t="s">
        <v>69</v>
      </c>
      <c r="D70" s="56" t="s">
        <v>9</v>
      </c>
      <c r="E70" s="56" t="s">
        <v>210</v>
      </c>
      <c r="F70" s="58" t="s">
        <v>8</v>
      </c>
      <c r="G70" s="59"/>
      <c r="H70" s="59">
        <v>5</v>
      </c>
      <c r="I70" s="59"/>
      <c r="J70" s="7"/>
      <c r="K70" s="7"/>
      <c r="L70" s="16"/>
      <c r="M70" s="7"/>
      <c r="N70" s="7"/>
    </row>
    <row r="71" spans="1:14" x14ac:dyDescent="0.25">
      <c r="A71" s="56">
        <v>820053</v>
      </c>
      <c r="B71" s="57">
        <v>0.8</v>
      </c>
      <c r="C71" s="58" t="s">
        <v>197</v>
      </c>
      <c r="D71" s="56" t="s">
        <v>7</v>
      </c>
      <c r="E71" s="56" t="s">
        <v>210</v>
      </c>
      <c r="F71" s="58" t="s">
        <v>166</v>
      </c>
      <c r="G71" s="59"/>
      <c r="H71" s="59"/>
      <c r="I71" s="59">
        <v>3</v>
      </c>
      <c r="J71" s="7"/>
      <c r="K71" s="7"/>
      <c r="L71" s="16"/>
      <c r="M71" s="7"/>
      <c r="N71" s="7"/>
    </row>
    <row r="72" spans="1:14" x14ac:dyDescent="0.25">
      <c r="A72" s="56">
        <v>813408</v>
      </c>
      <c r="B72" s="57">
        <v>1</v>
      </c>
      <c r="C72" s="58" t="s">
        <v>105</v>
      </c>
      <c r="D72" s="56" t="s">
        <v>7</v>
      </c>
      <c r="E72" s="56" t="s">
        <v>210</v>
      </c>
      <c r="F72" s="58" t="s">
        <v>8</v>
      </c>
      <c r="G72" s="59"/>
      <c r="H72" s="59"/>
      <c r="I72" s="59">
        <v>8</v>
      </c>
      <c r="J72" s="7"/>
      <c r="K72" s="7"/>
      <c r="L72" s="16"/>
      <c r="M72" s="7"/>
      <c r="N72" s="7"/>
    </row>
    <row r="73" spans="1:14" x14ac:dyDescent="0.25">
      <c r="A73" s="56">
        <v>813395</v>
      </c>
      <c r="B73" s="57">
        <v>0.8</v>
      </c>
      <c r="C73" s="58" t="s">
        <v>115</v>
      </c>
      <c r="D73" s="56" t="s">
        <v>9</v>
      </c>
      <c r="E73" s="56" t="s">
        <v>210</v>
      </c>
      <c r="F73" s="58" t="s">
        <v>8</v>
      </c>
      <c r="G73" s="59"/>
      <c r="H73" s="59"/>
      <c r="I73" s="59">
        <v>6</v>
      </c>
      <c r="J73" s="7"/>
      <c r="K73" s="7"/>
      <c r="L73" s="16"/>
      <c r="M73" s="7"/>
      <c r="N73" s="7"/>
    </row>
    <row r="74" spans="1:14" x14ac:dyDescent="0.25">
      <c r="A74" s="56">
        <v>813383</v>
      </c>
      <c r="B74" s="57">
        <v>0.8</v>
      </c>
      <c r="C74" s="58" t="s">
        <v>202</v>
      </c>
      <c r="D74" s="56" t="s">
        <v>9</v>
      </c>
      <c r="E74" s="56" t="s">
        <v>210</v>
      </c>
      <c r="F74" s="58" t="s">
        <v>166</v>
      </c>
      <c r="G74" s="59"/>
      <c r="H74" s="59"/>
      <c r="I74" s="59"/>
      <c r="J74" s="7"/>
      <c r="K74" s="7"/>
      <c r="L74" s="16"/>
      <c r="M74" s="7"/>
      <c r="N74" s="7"/>
    </row>
    <row r="75" spans="1:14" x14ac:dyDescent="0.25">
      <c r="A75" s="56">
        <v>813372</v>
      </c>
      <c r="B75" s="57">
        <v>1</v>
      </c>
      <c r="C75" s="58" t="s">
        <v>150</v>
      </c>
      <c r="D75" s="56" t="s">
        <v>9</v>
      </c>
      <c r="E75" s="56" t="s">
        <v>211</v>
      </c>
      <c r="F75" s="58" t="s">
        <v>135</v>
      </c>
      <c r="G75" s="59"/>
      <c r="H75" s="59"/>
      <c r="I75" s="59">
        <v>5</v>
      </c>
      <c r="J75" s="7"/>
      <c r="K75" s="7"/>
      <c r="L75" s="16"/>
      <c r="M75" s="7"/>
      <c r="N75" s="7"/>
    </row>
    <row r="76" spans="1:14" x14ac:dyDescent="0.25">
      <c r="A76" s="56">
        <v>813361</v>
      </c>
      <c r="B76" s="57">
        <v>1</v>
      </c>
      <c r="C76" s="58" t="s">
        <v>181</v>
      </c>
      <c r="D76" s="56" t="s">
        <v>9</v>
      </c>
      <c r="E76" s="56" t="s">
        <v>210</v>
      </c>
      <c r="F76" s="58" t="s">
        <v>166</v>
      </c>
      <c r="G76" s="59"/>
      <c r="H76" s="59"/>
      <c r="I76" s="59"/>
      <c r="J76" s="7"/>
      <c r="K76" s="7"/>
      <c r="L76" s="16"/>
      <c r="M76" s="7"/>
      <c r="N76" s="7"/>
    </row>
    <row r="77" spans="1:14" x14ac:dyDescent="0.25">
      <c r="A77" s="56">
        <v>813359</v>
      </c>
      <c r="B77" s="57">
        <v>1</v>
      </c>
      <c r="C77" s="58" t="s">
        <v>207</v>
      </c>
      <c r="D77" s="56" t="s">
        <v>9</v>
      </c>
      <c r="E77" s="56" t="s">
        <v>210</v>
      </c>
      <c r="F77" s="58" t="s">
        <v>166</v>
      </c>
      <c r="G77" s="59"/>
      <c r="H77" s="59">
        <v>2</v>
      </c>
      <c r="I77" s="59"/>
      <c r="J77" s="7"/>
      <c r="K77" s="7"/>
      <c r="L77" s="16"/>
      <c r="M77" s="7"/>
      <c r="N77" s="7"/>
    </row>
    <row r="78" spans="1:14" x14ac:dyDescent="0.25">
      <c r="A78" s="56">
        <v>813349</v>
      </c>
      <c r="B78" s="57">
        <v>0.8</v>
      </c>
      <c r="C78" s="58" t="s">
        <v>117</v>
      </c>
      <c r="D78" s="56" t="s">
        <v>9</v>
      </c>
      <c r="E78" s="56" t="s">
        <v>210</v>
      </c>
      <c r="F78" s="58" t="s">
        <v>10</v>
      </c>
      <c r="G78" s="59"/>
      <c r="H78" s="59"/>
      <c r="I78" s="59"/>
      <c r="J78" s="7"/>
      <c r="K78" s="7"/>
      <c r="L78" s="16"/>
      <c r="M78" s="7"/>
      <c r="N78" s="7"/>
    </row>
    <row r="79" spans="1:14" x14ac:dyDescent="0.25">
      <c r="A79" s="56">
        <v>813333</v>
      </c>
      <c r="B79" s="57">
        <v>1</v>
      </c>
      <c r="C79" s="58" t="s">
        <v>34</v>
      </c>
      <c r="D79" s="56" t="s">
        <v>9</v>
      </c>
      <c r="E79" s="56" t="s">
        <v>210</v>
      </c>
      <c r="F79" s="58" t="s">
        <v>8</v>
      </c>
      <c r="G79" s="59"/>
      <c r="H79" s="59">
        <v>3</v>
      </c>
      <c r="I79" s="59"/>
      <c r="J79" s="7"/>
      <c r="K79" s="7"/>
      <c r="L79" s="16"/>
      <c r="M79" s="7"/>
      <c r="N79" s="7"/>
    </row>
    <row r="80" spans="1:14" x14ac:dyDescent="0.25">
      <c r="A80" s="56">
        <v>813327</v>
      </c>
      <c r="B80" s="57">
        <v>1</v>
      </c>
      <c r="C80" s="58" t="s">
        <v>115</v>
      </c>
      <c r="D80" s="56" t="s">
        <v>9</v>
      </c>
      <c r="E80" s="56" t="s">
        <v>210</v>
      </c>
      <c r="F80" s="58" t="s">
        <v>10</v>
      </c>
      <c r="G80" s="59"/>
      <c r="H80" s="59"/>
      <c r="I80" s="59"/>
      <c r="J80" s="7"/>
      <c r="K80" s="7"/>
      <c r="L80" s="16"/>
      <c r="M80" s="7"/>
      <c r="N80" s="7"/>
    </row>
    <row r="81" spans="1:14" x14ac:dyDescent="0.25">
      <c r="A81" s="56">
        <v>813316</v>
      </c>
      <c r="B81" s="57">
        <v>1</v>
      </c>
      <c r="C81" s="58" t="s">
        <v>183</v>
      </c>
      <c r="D81" s="56" t="s">
        <v>9</v>
      </c>
      <c r="E81" s="56" t="s">
        <v>210</v>
      </c>
      <c r="F81" s="58" t="s">
        <v>166</v>
      </c>
      <c r="G81" s="59"/>
      <c r="H81" s="59"/>
      <c r="I81" s="59">
        <v>11</v>
      </c>
      <c r="J81" s="7"/>
      <c r="K81" s="7"/>
      <c r="L81" s="16"/>
      <c r="M81" s="7"/>
      <c r="N81" s="7"/>
    </row>
    <row r="82" spans="1:14" x14ac:dyDescent="0.25">
      <c r="A82" s="56">
        <v>813300</v>
      </c>
      <c r="B82" s="57">
        <v>1</v>
      </c>
      <c r="C82" s="58" t="s">
        <v>90</v>
      </c>
      <c r="D82" s="56" t="s">
        <v>9</v>
      </c>
      <c r="E82" s="56" t="s">
        <v>210</v>
      </c>
      <c r="F82" s="58" t="s">
        <v>10</v>
      </c>
      <c r="G82" s="59"/>
      <c r="H82" s="59"/>
      <c r="I82" s="59"/>
      <c r="J82" s="7"/>
      <c r="K82" s="7"/>
      <c r="L82" s="16"/>
      <c r="M82" s="7"/>
      <c r="N82" s="7"/>
    </row>
    <row r="83" spans="1:14" x14ac:dyDescent="0.25">
      <c r="A83" s="56">
        <v>813292</v>
      </c>
      <c r="B83" s="57">
        <v>1</v>
      </c>
      <c r="C83" s="58" t="s">
        <v>131</v>
      </c>
      <c r="D83" s="56" t="s">
        <v>7</v>
      </c>
      <c r="E83" s="56" t="s">
        <v>210</v>
      </c>
      <c r="F83" s="58" t="s">
        <v>8</v>
      </c>
      <c r="G83" s="59"/>
      <c r="H83" s="59">
        <v>5</v>
      </c>
      <c r="I83" s="59"/>
      <c r="J83" s="7"/>
      <c r="K83" s="7"/>
      <c r="L83" s="16"/>
      <c r="M83" s="7"/>
      <c r="N83" s="7"/>
    </row>
    <row r="84" spans="1:14" x14ac:dyDescent="0.25">
      <c r="A84" s="56">
        <v>813282</v>
      </c>
      <c r="B84" s="57">
        <v>1</v>
      </c>
      <c r="C84" s="58" t="s">
        <v>94</v>
      </c>
      <c r="D84" s="56" t="s">
        <v>9</v>
      </c>
      <c r="E84" s="56" t="s">
        <v>210</v>
      </c>
      <c r="F84" s="58" t="s">
        <v>8</v>
      </c>
      <c r="G84" s="59"/>
      <c r="H84" s="59">
        <v>4</v>
      </c>
      <c r="I84" s="59"/>
      <c r="J84" s="7"/>
      <c r="K84" s="7"/>
      <c r="L84" s="16"/>
      <c r="M84" s="7"/>
      <c r="N84" s="7"/>
    </row>
    <row r="85" spans="1:14" x14ac:dyDescent="0.25">
      <c r="A85" s="56">
        <v>813275</v>
      </c>
      <c r="B85" s="57">
        <v>1</v>
      </c>
      <c r="C85" s="58" t="s">
        <v>184</v>
      </c>
      <c r="D85" s="56" t="s">
        <v>9</v>
      </c>
      <c r="E85" s="56" t="s">
        <v>210</v>
      </c>
      <c r="F85" s="58" t="s">
        <v>166</v>
      </c>
      <c r="G85" s="59"/>
      <c r="H85" s="59"/>
      <c r="I85" s="59"/>
      <c r="J85" s="7"/>
      <c r="K85" s="7"/>
      <c r="L85" s="16"/>
      <c r="M85" s="7"/>
      <c r="N85" s="7"/>
    </row>
    <row r="86" spans="1:14" x14ac:dyDescent="0.25">
      <c r="A86" s="56">
        <v>813265</v>
      </c>
      <c r="B86" s="57">
        <v>1</v>
      </c>
      <c r="C86" s="58" t="s">
        <v>104</v>
      </c>
      <c r="D86" s="56" t="s">
        <v>9</v>
      </c>
      <c r="E86" s="56" t="s">
        <v>210</v>
      </c>
      <c r="F86" s="58" t="s">
        <v>8</v>
      </c>
      <c r="G86" s="59"/>
      <c r="H86" s="59">
        <v>3</v>
      </c>
      <c r="I86" s="59"/>
      <c r="J86" s="7"/>
      <c r="K86" s="7"/>
      <c r="L86" s="16"/>
      <c r="M86" s="7"/>
      <c r="N86" s="7"/>
    </row>
    <row r="87" spans="1:14" x14ac:dyDescent="0.25">
      <c r="A87" s="56">
        <v>813253</v>
      </c>
      <c r="B87" s="57">
        <v>0.2</v>
      </c>
      <c r="C87" s="58" t="s">
        <v>199</v>
      </c>
      <c r="D87" s="56" t="s">
        <v>9</v>
      </c>
      <c r="E87" s="56" t="s">
        <v>210</v>
      </c>
      <c r="F87" s="58" t="s">
        <v>166</v>
      </c>
      <c r="G87" s="59"/>
      <c r="H87" s="59"/>
      <c r="I87" s="59"/>
      <c r="J87" s="7"/>
      <c r="K87" s="7"/>
      <c r="L87" s="16"/>
      <c r="M87" s="7"/>
      <c r="N87" s="7"/>
    </row>
    <row r="88" spans="1:14" x14ac:dyDescent="0.25">
      <c r="A88" s="56">
        <v>813243</v>
      </c>
      <c r="B88" s="57">
        <v>1</v>
      </c>
      <c r="C88" s="58" t="s">
        <v>33</v>
      </c>
      <c r="D88" s="56" t="s">
        <v>9</v>
      </c>
      <c r="E88" s="56" t="s">
        <v>210</v>
      </c>
      <c r="F88" s="58" t="s">
        <v>10</v>
      </c>
      <c r="G88" s="59"/>
      <c r="H88" s="59">
        <v>3</v>
      </c>
      <c r="I88" s="59"/>
      <c r="J88" s="7"/>
      <c r="K88" s="7"/>
      <c r="L88" s="16"/>
      <c r="M88" s="7"/>
      <c r="N88" s="7"/>
    </row>
    <row r="89" spans="1:14" x14ac:dyDescent="0.25">
      <c r="A89" s="56">
        <v>813226</v>
      </c>
      <c r="B89" s="57">
        <v>1</v>
      </c>
      <c r="C89" s="58" t="s">
        <v>93</v>
      </c>
      <c r="D89" s="56" t="s">
        <v>9</v>
      </c>
      <c r="E89" s="56" t="s">
        <v>210</v>
      </c>
      <c r="F89" s="58" t="s">
        <v>10</v>
      </c>
      <c r="G89" s="59"/>
      <c r="H89" s="59"/>
      <c r="I89" s="59"/>
      <c r="J89" s="7"/>
      <c r="K89" s="7"/>
      <c r="L89" s="16"/>
      <c r="M89" s="7"/>
      <c r="N89" s="7"/>
    </row>
    <row r="90" spans="1:14" x14ac:dyDescent="0.25">
      <c r="A90" s="56">
        <v>813201</v>
      </c>
      <c r="B90" s="57">
        <v>1</v>
      </c>
      <c r="C90" s="58" t="s">
        <v>18</v>
      </c>
      <c r="D90" s="56" t="s">
        <v>7</v>
      </c>
      <c r="E90" s="56" t="s">
        <v>210</v>
      </c>
      <c r="F90" s="58" t="s">
        <v>8</v>
      </c>
      <c r="G90" s="59"/>
      <c r="H90" s="59">
        <v>1</v>
      </c>
      <c r="I90" s="59"/>
      <c r="J90" s="7"/>
      <c r="K90" s="7"/>
      <c r="L90" s="16"/>
      <c r="M90" s="7"/>
      <c r="N90" s="7"/>
    </row>
    <row r="91" spans="1:14" x14ac:dyDescent="0.25">
      <c r="A91" s="56">
        <v>813190</v>
      </c>
      <c r="B91" s="57">
        <v>1</v>
      </c>
      <c r="C91" s="58" t="s">
        <v>186</v>
      </c>
      <c r="D91" s="56" t="s">
        <v>9</v>
      </c>
      <c r="E91" s="56" t="s">
        <v>210</v>
      </c>
      <c r="F91" s="58" t="s">
        <v>166</v>
      </c>
      <c r="G91" s="59">
        <v>20</v>
      </c>
      <c r="H91" s="59"/>
      <c r="I91" s="59"/>
      <c r="J91" s="7"/>
      <c r="K91" s="7"/>
      <c r="L91" s="16"/>
      <c r="M91" s="7"/>
      <c r="N91" s="7"/>
    </row>
    <row r="92" spans="1:14" x14ac:dyDescent="0.25">
      <c r="A92" s="56">
        <v>813184</v>
      </c>
      <c r="B92" s="57">
        <v>1</v>
      </c>
      <c r="C92" s="58" t="s">
        <v>140</v>
      </c>
      <c r="D92" s="56" t="s">
        <v>9</v>
      </c>
      <c r="E92" s="56" t="s">
        <v>210</v>
      </c>
      <c r="F92" s="58" t="s">
        <v>10</v>
      </c>
      <c r="G92" s="59"/>
      <c r="H92" s="59">
        <v>5</v>
      </c>
      <c r="I92" s="59"/>
      <c r="J92" s="7"/>
      <c r="K92" s="7"/>
      <c r="L92" s="16"/>
      <c r="M92" s="7"/>
      <c r="N92" s="7"/>
    </row>
    <row r="93" spans="1:14" x14ac:dyDescent="0.25">
      <c r="A93" s="56">
        <v>813173</v>
      </c>
      <c r="B93" s="57">
        <v>0.5</v>
      </c>
      <c r="C93" s="58" t="s">
        <v>49</v>
      </c>
      <c r="D93" s="56" t="s">
        <v>9</v>
      </c>
      <c r="E93" s="56" t="s">
        <v>210</v>
      </c>
      <c r="F93" s="58" t="s">
        <v>10</v>
      </c>
      <c r="G93" s="59"/>
      <c r="H93" s="59"/>
      <c r="I93" s="59"/>
      <c r="J93" s="7"/>
      <c r="K93" s="7"/>
      <c r="L93" s="16"/>
      <c r="M93" s="7"/>
      <c r="N93" s="7"/>
    </row>
    <row r="94" spans="1:14" x14ac:dyDescent="0.25">
      <c r="A94" s="56">
        <v>813168</v>
      </c>
      <c r="B94" s="57">
        <v>0.5</v>
      </c>
      <c r="C94" s="58" t="s">
        <v>59</v>
      </c>
      <c r="D94" s="56" t="s">
        <v>9</v>
      </c>
      <c r="E94" s="56" t="s">
        <v>210</v>
      </c>
      <c r="F94" s="58" t="s">
        <v>10</v>
      </c>
      <c r="G94" s="59"/>
      <c r="H94" s="59"/>
      <c r="I94" s="59"/>
      <c r="J94" s="7"/>
      <c r="K94" s="7"/>
      <c r="L94" s="16"/>
      <c r="M94" s="7"/>
      <c r="N94" s="7"/>
    </row>
    <row r="95" spans="1:14" x14ac:dyDescent="0.25">
      <c r="A95" s="56">
        <v>813163</v>
      </c>
      <c r="B95" s="57">
        <v>1</v>
      </c>
      <c r="C95" s="58" t="s">
        <v>155</v>
      </c>
      <c r="D95" s="56" t="s">
        <v>7</v>
      </c>
      <c r="E95" s="56" t="s">
        <v>210</v>
      </c>
      <c r="F95" s="58" t="s">
        <v>8</v>
      </c>
      <c r="G95" s="59"/>
      <c r="H95" s="59"/>
      <c r="I95" s="59"/>
      <c r="J95" s="7"/>
      <c r="K95" s="7"/>
      <c r="L95" s="16"/>
      <c r="M95" s="7"/>
      <c r="N95" s="7"/>
    </row>
    <row r="96" spans="1:14" x14ac:dyDescent="0.25">
      <c r="A96" s="56">
        <v>813156</v>
      </c>
      <c r="B96" s="57">
        <v>1</v>
      </c>
      <c r="C96" s="58" t="s">
        <v>159</v>
      </c>
      <c r="D96" s="56" t="s">
        <v>9</v>
      </c>
      <c r="E96" s="56" t="s">
        <v>210</v>
      </c>
      <c r="F96" s="58" t="s">
        <v>10</v>
      </c>
      <c r="G96" s="59"/>
      <c r="H96" s="59">
        <v>4</v>
      </c>
      <c r="I96" s="59"/>
      <c r="J96" s="7"/>
      <c r="K96" s="7"/>
      <c r="L96" s="16"/>
      <c r="M96" s="7"/>
      <c r="N96" s="7"/>
    </row>
    <row r="97" spans="1:14" x14ac:dyDescent="0.25">
      <c r="A97" s="56">
        <v>813152</v>
      </c>
      <c r="B97" s="57">
        <v>1</v>
      </c>
      <c r="C97" s="58" t="s">
        <v>208</v>
      </c>
      <c r="D97" s="56" t="s">
        <v>9</v>
      </c>
      <c r="E97" s="56" t="s">
        <v>210</v>
      </c>
      <c r="F97" s="58" t="s">
        <v>166</v>
      </c>
      <c r="G97" s="59"/>
      <c r="H97" s="59">
        <v>6</v>
      </c>
      <c r="I97" s="59"/>
      <c r="J97" s="7"/>
      <c r="K97" s="7"/>
      <c r="L97" s="16"/>
      <c r="M97" s="7"/>
      <c r="N97" s="7"/>
    </row>
    <row r="98" spans="1:14" x14ac:dyDescent="0.25">
      <c r="A98" s="56">
        <v>813107</v>
      </c>
      <c r="B98" s="57">
        <v>0.5</v>
      </c>
      <c r="C98" s="58" t="s">
        <v>193</v>
      </c>
      <c r="D98" s="56" t="s">
        <v>9</v>
      </c>
      <c r="E98" s="56" t="s">
        <v>210</v>
      </c>
      <c r="F98" s="58" t="s">
        <v>166</v>
      </c>
      <c r="G98" s="59"/>
      <c r="H98" s="59"/>
      <c r="I98" s="59">
        <v>4</v>
      </c>
      <c r="J98" s="7"/>
      <c r="K98" s="7"/>
      <c r="L98" s="16"/>
      <c r="M98" s="7"/>
      <c r="N98" s="7"/>
    </row>
    <row r="99" spans="1:14" x14ac:dyDescent="0.25">
      <c r="A99" s="56">
        <v>813106</v>
      </c>
      <c r="B99" s="57">
        <v>1</v>
      </c>
      <c r="C99" s="58" t="s">
        <v>23</v>
      </c>
      <c r="D99" s="56" t="s">
        <v>9</v>
      </c>
      <c r="E99" s="56" t="s">
        <v>210</v>
      </c>
      <c r="F99" s="58" t="s">
        <v>8</v>
      </c>
      <c r="G99" s="59"/>
      <c r="H99" s="59"/>
      <c r="I99" s="59">
        <v>5</v>
      </c>
      <c r="J99" s="7"/>
      <c r="K99" s="7"/>
      <c r="L99" s="16"/>
      <c r="M99" s="7"/>
      <c r="N99" s="7"/>
    </row>
    <row r="100" spans="1:14" x14ac:dyDescent="0.25">
      <c r="A100" s="56">
        <v>813082</v>
      </c>
      <c r="B100" s="57">
        <v>1</v>
      </c>
      <c r="C100" s="58" t="s">
        <v>180</v>
      </c>
      <c r="D100" s="56" t="s">
        <v>9</v>
      </c>
      <c r="E100" s="56" t="s">
        <v>210</v>
      </c>
      <c r="F100" s="58" t="s">
        <v>166</v>
      </c>
      <c r="G100" s="59"/>
      <c r="H100" s="59"/>
      <c r="I100" s="59"/>
      <c r="J100" s="7"/>
      <c r="K100" s="7"/>
      <c r="L100" s="16"/>
      <c r="M100" s="7"/>
      <c r="N100" s="7"/>
    </row>
    <row r="101" spans="1:14" x14ac:dyDescent="0.25">
      <c r="A101" s="56">
        <v>813059</v>
      </c>
      <c r="B101" s="57">
        <v>1</v>
      </c>
      <c r="C101" s="58" t="s">
        <v>62</v>
      </c>
      <c r="D101" s="56" t="s">
        <v>7</v>
      </c>
      <c r="E101" s="56" t="s">
        <v>210</v>
      </c>
      <c r="F101" s="58" t="s">
        <v>8</v>
      </c>
      <c r="G101" s="59"/>
      <c r="H101" s="59">
        <v>1</v>
      </c>
      <c r="I101" s="59"/>
      <c r="J101" s="7"/>
      <c r="K101" s="7"/>
      <c r="L101" s="16"/>
      <c r="M101" s="7"/>
      <c r="N101" s="7"/>
    </row>
    <row r="102" spans="1:14" x14ac:dyDescent="0.25">
      <c r="A102" s="56">
        <v>813038</v>
      </c>
      <c r="B102" s="57">
        <v>1</v>
      </c>
      <c r="C102" s="58" t="s">
        <v>22</v>
      </c>
      <c r="D102" s="56" t="s">
        <v>9</v>
      </c>
      <c r="E102" s="56" t="s">
        <v>210</v>
      </c>
      <c r="F102" s="58" t="s">
        <v>10</v>
      </c>
      <c r="G102" s="59"/>
      <c r="H102" s="59">
        <v>7</v>
      </c>
      <c r="I102" s="59"/>
      <c r="J102" s="7"/>
      <c r="K102" s="7"/>
      <c r="L102" s="16"/>
      <c r="M102" s="7"/>
      <c r="N102" s="7"/>
    </row>
    <row r="103" spans="1:14" x14ac:dyDescent="0.25">
      <c r="A103" s="56">
        <v>813032</v>
      </c>
      <c r="B103" s="57">
        <v>1</v>
      </c>
      <c r="C103" s="58" t="s">
        <v>201</v>
      </c>
      <c r="D103" s="56" t="s">
        <v>9</v>
      </c>
      <c r="E103" s="56" t="s">
        <v>210</v>
      </c>
      <c r="F103" s="58" t="s">
        <v>166</v>
      </c>
      <c r="G103" s="59"/>
      <c r="H103" s="59"/>
      <c r="I103" s="59"/>
      <c r="J103" s="7"/>
      <c r="K103" s="7"/>
      <c r="L103" s="16"/>
      <c r="M103" s="7"/>
      <c r="N103" s="7"/>
    </row>
    <row r="104" spans="1:14" x14ac:dyDescent="0.25">
      <c r="A104" s="56">
        <v>813019</v>
      </c>
      <c r="B104" s="57">
        <v>1</v>
      </c>
      <c r="C104" s="58" t="s">
        <v>96</v>
      </c>
      <c r="D104" s="56" t="s">
        <v>9</v>
      </c>
      <c r="E104" s="56" t="s">
        <v>210</v>
      </c>
      <c r="F104" s="58" t="s">
        <v>8</v>
      </c>
      <c r="G104" s="59"/>
      <c r="H104" s="59">
        <v>3</v>
      </c>
      <c r="I104" s="59"/>
      <c r="J104" s="7"/>
      <c r="K104" s="7"/>
      <c r="L104" s="16"/>
      <c r="M104" s="7"/>
      <c r="N104" s="7"/>
    </row>
    <row r="105" spans="1:14" x14ac:dyDescent="0.25">
      <c r="A105" s="56">
        <v>813004</v>
      </c>
      <c r="B105" s="57">
        <v>1</v>
      </c>
      <c r="C105" s="58" t="s">
        <v>28</v>
      </c>
      <c r="D105" s="56" t="s">
        <v>7</v>
      </c>
      <c r="E105" s="56" t="s">
        <v>210</v>
      </c>
      <c r="F105" s="58" t="s">
        <v>8</v>
      </c>
      <c r="G105" s="59"/>
      <c r="H105" s="59">
        <v>7</v>
      </c>
      <c r="I105" s="59"/>
      <c r="J105" s="7"/>
      <c r="K105" s="7"/>
      <c r="L105" s="16"/>
      <c r="M105" s="7"/>
      <c r="N105" s="7"/>
    </row>
    <row r="106" spans="1:14" x14ac:dyDescent="0.25">
      <c r="A106" s="56">
        <v>812984</v>
      </c>
      <c r="B106" s="57">
        <v>0.5</v>
      </c>
      <c r="C106" s="58" t="s">
        <v>187</v>
      </c>
      <c r="D106" s="56" t="s">
        <v>9</v>
      </c>
      <c r="E106" s="56" t="s">
        <v>210</v>
      </c>
      <c r="F106" s="58" t="s">
        <v>166</v>
      </c>
      <c r="G106" s="59"/>
      <c r="H106" s="59"/>
      <c r="I106" s="59">
        <v>9</v>
      </c>
      <c r="J106" s="7"/>
      <c r="K106" s="7"/>
      <c r="L106" s="16"/>
      <c r="M106" s="7"/>
      <c r="N106" s="7"/>
    </row>
    <row r="107" spans="1:14" x14ac:dyDescent="0.25">
      <c r="A107" s="56">
        <v>812967</v>
      </c>
      <c r="B107" s="57">
        <v>1</v>
      </c>
      <c r="C107" s="58" t="s">
        <v>163</v>
      </c>
      <c r="D107" s="56" t="s">
        <v>9</v>
      </c>
      <c r="E107" s="56" t="s">
        <v>211</v>
      </c>
      <c r="F107" s="58" t="s">
        <v>135</v>
      </c>
      <c r="G107" s="59"/>
      <c r="H107" s="59"/>
      <c r="I107" s="59">
        <v>10</v>
      </c>
      <c r="J107" s="7"/>
      <c r="K107" s="7"/>
      <c r="L107" s="16"/>
      <c r="M107" s="7"/>
      <c r="N107" s="7"/>
    </row>
    <row r="108" spans="1:14" x14ac:dyDescent="0.25">
      <c r="A108" s="56">
        <v>812950</v>
      </c>
      <c r="B108" s="57">
        <v>1</v>
      </c>
      <c r="C108" s="58" t="s">
        <v>118</v>
      </c>
      <c r="D108" s="56" t="s">
        <v>9</v>
      </c>
      <c r="E108" s="56" t="s">
        <v>210</v>
      </c>
      <c r="F108" s="58" t="s">
        <v>10</v>
      </c>
      <c r="G108" s="59"/>
      <c r="H108" s="59"/>
      <c r="I108" s="59"/>
      <c r="J108" s="7"/>
      <c r="K108" s="7"/>
      <c r="L108" s="16"/>
      <c r="M108" s="7"/>
      <c r="N108" s="7"/>
    </row>
    <row r="109" spans="1:14" x14ac:dyDescent="0.25">
      <c r="A109" s="56">
        <v>812947</v>
      </c>
      <c r="B109" s="57">
        <v>1</v>
      </c>
      <c r="C109" s="58" t="s">
        <v>129</v>
      </c>
      <c r="D109" s="56" t="s">
        <v>7</v>
      </c>
      <c r="E109" s="56" t="s">
        <v>210</v>
      </c>
      <c r="F109" s="58" t="s">
        <v>8</v>
      </c>
      <c r="G109" s="59"/>
      <c r="H109" s="59"/>
      <c r="I109" s="59">
        <v>15</v>
      </c>
      <c r="J109" s="7"/>
      <c r="K109" s="7"/>
      <c r="L109" s="16"/>
      <c r="M109" s="7"/>
      <c r="N109" s="7"/>
    </row>
    <row r="110" spans="1:14" x14ac:dyDescent="0.25">
      <c r="A110" s="56">
        <v>812935</v>
      </c>
      <c r="B110" s="57">
        <v>0.7</v>
      </c>
      <c r="C110" s="58" t="s">
        <v>124</v>
      </c>
      <c r="D110" s="56" t="s">
        <v>9</v>
      </c>
      <c r="E110" s="56" t="s">
        <v>210</v>
      </c>
      <c r="F110" s="58" t="s">
        <v>8</v>
      </c>
      <c r="G110" s="59"/>
      <c r="H110" s="59">
        <v>4</v>
      </c>
      <c r="I110" s="59"/>
      <c r="J110" s="7"/>
      <c r="K110" s="7"/>
      <c r="L110" s="16"/>
      <c r="M110" s="7"/>
      <c r="N110" s="7"/>
    </row>
    <row r="111" spans="1:14" x14ac:dyDescent="0.25">
      <c r="A111" s="56">
        <v>812922</v>
      </c>
      <c r="B111" s="57">
        <v>1</v>
      </c>
      <c r="C111" s="58" t="s">
        <v>182</v>
      </c>
      <c r="D111" s="56" t="s">
        <v>9</v>
      </c>
      <c r="E111" s="56" t="s">
        <v>210</v>
      </c>
      <c r="F111" s="58" t="s">
        <v>166</v>
      </c>
      <c r="G111" s="59"/>
      <c r="H111" s="59"/>
      <c r="I111" s="59"/>
      <c r="J111" s="7"/>
      <c r="K111" s="7"/>
      <c r="L111" s="16"/>
      <c r="M111" s="7"/>
      <c r="N111" s="7"/>
    </row>
    <row r="112" spans="1:14" x14ac:dyDescent="0.25">
      <c r="A112" s="56">
        <v>812912</v>
      </c>
      <c r="B112" s="57">
        <v>1</v>
      </c>
      <c r="C112" s="58" t="s">
        <v>145</v>
      </c>
      <c r="D112" s="56" t="s">
        <v>9</v>
      </c>
      <c r="E112" s="56" t="s">
        <v>210</v>
      </c>
      <c r="F112" s="58" t="s">
        <v>8</v>
      </c>
      <c r="G112" s="59"/>
      <c r="H112" s="59"/>
      <c r="I112" s="59">
        <v>15</v>
      </c>
      <c r="J112" s="7"/>
      <c r="K112" s="7"/>
      <c r="L112" s="16"/>
      <c r="M112" s="7"/>
      <c r="N112" s="7"/>
    </row>
    <row r="113" spans="1:14" x14ac:dyDescent="0.25">
      <c r="A113" s="56">
        <v>812880</v>
      </c>
      <c r="B113" s="57">
        <v>1</v>
      </c>
      <c r="C113" s="58" t="s">
        <v>185</v>
      </c>
      <c r="D113" s="56" t="s">
        <v>9</v>
      </c>
      <c r="E113" s="56" t="s">
        <v>210</v>
      </c>
      <c r="F113" s="58" t="s">
        <v>166</v>
      </c>
      <c r="G113" s="59"/>
      <c r="H113" s="59"/>
      <c r="I113" s="59">
        <v>11</v>
      </c>
      <c r="J113" s="7"/>
      <c r="K113" s="7"/>
      <c r="L113" s="16"/>
      <c r="M113" s="7"/>
      <c r="N113" s="7"/>
    </row>
    <row r="114" spans="1:14" x14ac:dyDescent="0.25">
      <c r="A114" s="56">
        <v>812870</v>
      </c>
      <c r="B114" s="57">
        <v>1</v>
      </c>
      <c r="C114" s="58" t="s">
        <v>198</v>
      </c>
      <c r="D114" s="56" t="s">
        <v>7</v>
      </c>
      <c r="E114" s="56" t="s">
        <v>210</v>
      </c>
      <c r="F114" s="58" t="s">
        <v>166</v>
      </c>
      <c r="G114" s="59">
        <v>18</v>
      </c>
      <c r="H114" s="59"/>
      <c r="I114" s="59"/>
      <c r="J114" s="7"/>
      <c r="K114" s="7"/>
      <c r="L114" s="16"/>
      <c r="M114" s="7"/>
      <c r="N114" s="7"/>
    </row>
    <row r="115" spans="1:14" x14ac:dyDescent="0.25">
      <c r="A115" s="56">
        <v>812853</v>
      </c>
      <c r="B115" s="57">
        <v>1</v>
      </c>
      <c r="C115" s="58" t="s">
        <v>112</v>
      </c>
      <c r="D115" s="56" t="s">
        <v>9</v>
      </c>
      <c r="E115" s="56" t="s">
        <v>210</v>
      </c>
      <c r="F115" s="58" t="s">
        <v>8</v>
      </c>
      <c r="G115" s="59"/>
      <c r="H115" s="59">
        <v>1</v>
      </c>
      <c r="I115" s="59"/>
      <c r="J115" s="7"/>
      <c r="K115" s="7"/>
      <c r="L115" s="16"/>
      <c r="M115" s="7"/>
      <c r="N115" s="7"/>
    </row>
    <row r="116" spans="1:14" x14ac:dyDescent="0.25">
      <c r="A116" s="56">
        <v>812847</v>
      </c>
      <c r="B116" s="57">
        <v>1</v>
      </c>
      <c r="C116" s="58" t="s">
        <v>178</v>
      </c>
      <c r="D116" s="56" t="s">
        <v>9</v>
      </c>
      <c r="E116" s="56" t="s">
        <v>210</v>
      </c>
      <c r="F116" s="58" t="s">
        <v>166</v>
      </c>
      <c r="G116" s="59"/>
      <c r="H116" s="59"/>
      <c r="I116" s="59"/>
      <c r="J116" s="7"/>
      <c r="K116" s="7"/>
      <c r="L116" s="16"/>
      <c r="M116" s="7"/>
      <c r="N116" s="7"/>
    </row>
    <row r="117" spans="1:14" x14ac:dyDescent="0.25">
      <c r="A117" s="56">
        <v>812830</v>
      </c>
      <c r="B117" s="57">
        <v>1</v>
      </c>
      <c r="C117" s="58" t="s">
        <v>144</v>
      </c>
      <c r="D117" s="56" t="s">
        <v>9</v>
      </c>
      <c r="E117" s="56" t="s">
        <v>210</v>
      </c>
      <c r="F117" s="58" t="s">
        <v>13</v>
      </c>
      <c r="G117" s="59"/>
      <c r="H117" s="59"/>
      <c r="I117" s="59"/>
      <c r="J117" s="7"/>
      <c r="K117" s="7"/>
      <c r="L117" s="16"/>
      <c r="M117" s="7"/>
      <c r="N117" s="7"/>
    </row>
    <row r="118" spans="1:14" x14ac:dyDescent="0.25">
      <c r="A118" s="56">
        <v>812818</v>
      </c>
      <c r="B118" s="57">
        <v>1</v>
      </c>
      <c r="C118" s="58" t="s">
        <v>130</v>
      </c>
      <c r="D118" s="56" t="s">
        <v>9</v>
      </c>
      <c r="E118" s="56" t="s">
        <v>210</v>
      </c>
      <c r="F118" s="58" t="s">
        <v>10</v>
      </c>
      <c r="G118" s="59"/>
      <c r="H118" s="59">
        <v>7</v>
      </c>
      <c r="I118" s="59"/>
      <c r="J118" s="7"/>
      <c r="K118" s="7"/>
      <c r="L118" s="16"/>
      <c r="M118" s="7"/>
      <c r="N118" s="7"/>
    </row>
    <row r="119" spans="1:14" x14ac:dyDescent="0.25">
      <c r="A119" s="56">
        <v>812805</v>
      </c>
      <c r="B119" s="57">
        <v>1</v>
      </c>
      <c r="C119" s="58" t="s">
        <v>25</v>
      </c>
      <c r="D119" s="56" t="s">
        <v>9</v>
      </c>
      <c r="E119" s="56" t="s">
        <v>210</v>
      </c>
      <c r="F119" s="58" t="s">
        <v>10</v>
      </c>
      <c r="G119" s="59"/>
      <c r="H119" s="59"/>
      <c r="I119" s="59"/>
      <c r="J119" s="7"/>
      <c r="K119" s="7"/>
      <c r="L119" s="16"/>
      <c r="M119" s="7"/>
      <c r="N119" s="7"/>
    </row>
    <row r="120" spans="1:14" x14ac:dyDescent="0.25">
      <c r="A120" s="56">
        <v>812795</v>
      </c>
      <c r="B120" s="57">
        <v>1</v>
      </c>
      <c r="C120" s="58" t="s">
        <v>123</v>
      </c>
      <c r="D120" s="56" t="s">
        <v>9</v>
      </c>
      <c r="E120" s="56" t="s">
        <v>210</v>
      </c>
      <c r="F120" s="58" t="s">
        <v>8</v>
      </c>
      <c r="G120" s="59"/>
      <c r="H120" s="59"/>
      <c r="I120" s="59"/>
      <c r="J120" s="7"/>
      <c r="K120" s="7"/>
      <c r="L120" s="16"/>
      <c r="M120" s="7"/>
      <c r="N120" s="7"/>
    </row>
    <row r="121" spans="1:14" x14ac:dyDescent="0.25">
      <c r="A121" s="56">
        <v>812790</v>
      </c>
      <c r="B121" s="57">
        <v>1</v>
      </c>
      <c r="C121" s="58" t="s">
        <v>152</v>
      </c>
      <c r="D121" s="56" t="s">
        <v>9</v>
      </c>
      <c r="E121" s="56" t="s">
        <v>211</v>
      </c>
      <c r="F121" s="58" t="s">
        <v>135</v>
      </c>
      <c r="G121" s="59"/>
      <c r="H121" s="59"/>
      <c r="I121" s="59"/>
      <c r="J121" s="7"/>
      <c r="K121" s="7"/>
      <c r="L121" s="16"/>
      <c r="M121" s="7"/>
      <c r="N121" s="7"/>
    </row>
    <row r="122" spans="1:14" x14ac:dyDescent="0.25">
      <c r="A122" s="56">
        <v>812788</v>
      </c>
      <c r="B122" s="57">
        <v>1</v>
      </c>
      <c r="C122" s="58" t="s">
        <v>154</v>
      </c>
      <c r="D122" s="56" t="s">
        <v>7</v>
      </c>
      <c r="E122" s="56" t="s">
        <v>210</v>
      </c>
      <c r="F122" s="58" t="s">
        <v>8</v>
      </c>
      <c r="G122" s="59"/>
      <c r="H122" s="59"/>
      <c r="I122" s="59"/>
      <c r="J122" s="7"/>
      <c r="K122" s="7"/>
      <c r="L122" s="16"/>
      <c r="M122" s="7"/>
      <c r="N122" s="7"/>
    </row>
    <row r="123" spans="1:14" x14ac:dyDescent="0.25">
      <c r="A123" s="56">
        <v>812770</v>
      </c>
      <c r="B123" s="57">
        <v>1</v>
      </c>
      <c r="C123" s="58" t="s">
        <v>91</v>
      </c>
      <c r="D123" s="56" t="s">
        <v>9</v>
      </c>
      <c r="E123" s="56" t="s">
        <v>210</v>
      </c>
      <c r="F123" s="58" t="s">
        <v>8</v>
      </c>
      <c r="G123" s="59"/>
      <c r="H123" s="59"/>
      <c r="I123" s="59"/>
      <c r="J123" s="7"/>
      <c r="K123" s="7"/>
      <c r="L123" s="16"/>
      <c r="M123" s="7"/>
      <c r="N123" s="7"/>
    </row>
    <row r="124" spans="1:14" x14ac:dyDescent="0.25">
      <c r="A124" s="56">
        <v>812763</v>
      </c>
      <c r="B124" s="57">
        <v>1</v>
      </c>
      <c r="C124" s="58" t="s">
        <v>46</v>
      </c>
      <c r="D124" s="56" t="s">
        <v>9</v>
      </c>
      <c r="E124" s="56" t="s">
        <v>210</v>
      </c>
      <c r="F124" s="58" t="s">
        <v>8</v>
      </c>
      <c r="G124" s="59"/>
      <c r="H124" s="59">
        <v>4</v>
      </c>
      <c r="I124" s="59"/>
      <c r="J124" s="7"/>
      <c r="K124" s="7"/>
      <c r="L124" s="16"/>
      <c r="M124" s="7"/>
      <c r="N124" s="7"/>
    </row>
    <row r="125" spans="1:14" x14ac:dyDescent="0.25">
      <c r="A125" s="56">
        <v>812752</v>
      </c>
      <c r="B125" s="57">
        <v>1</v>
      </c>
      <c r="C125" s="58" t="s">
        <v>120</v>
      </c>
      <c r="D125" s="56" t="s">
        <v>9</v>
      </c>
      <c r="E125" s="56" t="s">
        <v>210</v>
      </c>
      <c r="F125" s="58" t="s">
        <v>8</v>
      </c>
      <c r="G125" s="59"/>
      <c r="H125" s="59"/>
      <c r="I125" s="59"/>
      <c r="J125" s="7"/>
      <c r="K125" s="7"/>
      <c r="L125" s="16"/>
      <c r="M125" s="7"/>
      <c r="N125" s="7"/>
    </row>
    <row r="126" spans="1:14" x14ac:dyDescent="0.25">
      <c r="A126" s="56">
        <v>812733</v>
      </c>
      <c r="B126" s="57">
        <v>0.2</v>
      </c>
      <c r="C126" s="58" t="s">
        <v>165</v>
      </c>
      <c r="D126" s="56" t="s">
        <v>9</v>
      </c>
      <c r="E126" s="56" t="s">
        <v>210</v>
      </c>
      <c r="F126" s="58" t="s">
        <v>166</v>
      </c>
      <c r="G126" s="59">
        <v>10</v>
      </c>
      <c r="H126" s="59"/>
      <c r="I126" s="59"/>
      <c r="J126" s="7"/>
      <c r="K126" s="7"/>
      <c r="L126" s="16"/>
      <c r="M126" s="7"/>
      <c r="N126" s="7"/>
    </row>
    <row r="127" spans="1:14" x14ac:dyDescent="0.25">
      <c r="A127" s="56">
        <v>812720</v>
      </c>
      <c r="B127" s="57">
        <v>1</v>
      </c>
      <c r="C127" s="58" t="s">
        <v>119</v>
      </c>
      <c r="D127" s="56" t="s">
        <v>9</v>
      </c>
      <c r="E127" s="56" t="s">
        <v>210</v>
      </c>
      <c r="F127" s="58" t="s">
        <v>8</v>
      </c>
      <c r="G127" s="59"/>
      <c r="H127" s="59"/>
      <c r="I127" s="59">
        <v>12</v>
      </c>
      <c r="J127" s="7"/>
      <c r="K127" s="7"/>
      <c r="L127" s="16"/>
      <c r="M127" s="7"/>
      <c r="N127" s="7"/>
    </row>
    <row r="128" spans="1:14" x14ac:dyDescent="0.25">
      <c r="A128" s="56">
        <v>812714</v>
      </c>
      <c r="B128" s="57">
        <v>1</v>
      </c>
      <c r="C128" s="58" t="s">
        <v>116</v>
      </c>
      <c r="D128" s="56" t="s">
        <v>7</v>
      </c>
      <c r="E128" s="56" t="s">
        <v>210</v>
      </c>
      <c r="F128" s="58" t="s">
        <v>8</v>
      </c>
      <c r="G128" s="59"/>
      <c r="H128" s="59"/>
      <c r="I128" s="59">
        <v>7</v>
      </c>
      <c r="J128" s="7"/>
      <c r="K128" s="7"/>
      <c r="L128" s="16"/>
      <c r="M128" s="7"/>
      <c r="N128" s="7"/>
    </row>
    <row r="129" spans="1:14" x14ac:dyDescent="0.25">
      <c r="A129" s="56">
        <v>812710</v>
      </c>
      <c r="B129" s="57">
        <v>1</v>
      </c>
      <c r="C129" s="58" t="s">
        <v>70</v>
      </c>
      <c r="D129" s="56" t="s">
        <v>7</v>
      </c>
      <c r="E129" s="56" t="s">
        <v>210</v>
      </c>
      <c r="F129" s="58" t="s">
        <v>8</v>
      </c>
      <c r="G129" s="59"/>
      <c r="H129" s="59"/>
      <c r="I129" s="59">
        <v>8</v>
      </c>
      <c r="J129" s="7"/>
      <c r="K129" s="7"/>
      <c r="L129" s="16"/>
      <c r="M129" s="7"/>
      <c r="N129" s="7"/>
    </row>
    <row r="130" spans="1:14" x14ac:dyDescent="0.25">
      <c r="A130" s="56">
        <v>812700</v>
      </c>
      <c r="B130" s="57">
        <v>1</v>
      </c>
      <c r="C130" s="58" t="s">
        <v>122</v>
      </c>
      <c r="D130" s="56" t="s">
        <v>7</v>
      </c>
      <c r="E130" s="56" t="s">
        <v>210</v>
      </c>
      <c r="F130" s="58" t="s">
        <v>8</v>
      </c>
      <c r="G130" s="59"/>
      <c r="H130" s="59"/>
      <c r="I130" s="59"/>
      <c r="J130" s="7"/>
      <c r="K130" s="7"/>
      <c r="L130" s="16"/>
      <c r="M130" s="7"/>
      <c r="N130" s="7"/>
    </row>
    <row r="131" spans="1:14" x14ac:dyDescent="0.25">
      <c r="A131" s="56">
        <v>812687</v>
      </c>
      <c r="B131" s="57">
        <v>1</v>
      </c>
      <c r="C131" s="58" t="s">
        <v>63</v>
      </c>
      <c r="D131" s="56" t="s">
        <v>9</v>
      </c>
      <c r="E131" s="56" t="s">
        <v>210</v>
      </c>
      <c r="F131" s="58" t="s">
        <v>10</v>
      </c>
      <c r="G131" s="59"/>
      <c r="H131" s="59"/>
      <c r="I131" s="59"/>
      <c r="J131" s="7"/>
      <c r="K131" s="7"/>
      <c r="L131" s="16"/>
      <c r="M131" s="7"/>
      <c r="N131" s="7"/>
    </row>
    <row r="132" spans="1:14" x14ac:dyDescent="0.25">
      <c r="A132" s="56">
        <v>812683</v>
      </c>
      <c r="B132" s="57">
        <v>1</v>
      </c>
      <c r="C132" s="58" t="s">
        <v>103</v>
      </c>
      <c r="D132" s="56" t="s">
        <v>7</v>
      </c>
      <c r="E132" s="56" t="s">
        <v>210</v>
      </c>
      <c r="F132" s="58" t="s">
        <v>8</v>
      </c>
      <c r="G132" s="59"/>
      <c r="H132" s="59">
        <v>2</v>
      </c>
      <c r="I132" s="59"/>
      <c r="J132" s="7"/>
      <c r="K132" s="7"/>
      <c r="L132" s="16"/>
      <c r="M132" s="7"/>
      <c r="N132" s="7"/>
    </row>
    <row r="133" spans="1:14" x14ac:dyDescent="0.25">
      <c r="A133" s="56">
        <v>812679</v>
      </c>
      <c r="B133" s="57">
        <v>1</v>
      </c>
      <c r="C133" s="58" t="s">
        <v>114</v>
      </c>
      <c r="D133" s="56" t="s">
        <v>9</v>
      </c>
      <c r="E133" s="56" t="s">
        <v>210</v>
      </c>
      <c r="F133" s="58" t="s">
        <v>8</v>
      </c>
      <c r="G133" s="59"/>
      <c r="H133" s="59"/>
      <c r="I133" s="59"/>
      <c r="J133" s="7"/>
      <c r="K133" s="7"/>
      <c r="L133" s="16"/>
      <c r="M133" s="7"/>
      <c r="N133" s="7"/>
    </row>
    <row r="134" spans="1:14" x14ac:dyDescent="0.25">
      <c r="A134" s="56">
        <v>812675</v>
      </c>
      <c r="B134" s="57">
        <v>1</v>
      </c>
      <c r="C134" s="58" t="s">
        <v>95</v>
      </c>
      <c r="D134" s="56" t="s">
        <v>9</v>
      </c>
      <c r="E134" s="56" t="s">
        <v>210</v>
      </c>
      <c r="F134" s="58" t="s">
        <v>13</v>
      </c>
      <c r="G134" s="59"/>
      <c r="H134" s="59">
        <v>7</v>
      </c>
      <c r="I134" s="59"/>
      <c r="J134" s="7"/>
      <c r="K134" s="7"/>
      <c r="L134" s="16"/>
      <c r="M134" s="7"/>
      <c r="N134" s="7"/>
    </row>
    <row r="135" spans="1:14" x14ac:dyDescent="0.25">
      <c r="A135" s="56">
        <v>812662</v>
      </c>
      <c r="B135" s="57">
        <v>1</v>
      </c>
      <c r="C135" s="58" t="s">
        <v>45</v>
      </c>
      <c r="D135" s="56" t="s">
        <v>9</v>
      </c>
      <c r="E135" s="56" t="s">
        <v>210</v>
      </c>
      <c r="F135" s="58" t="s">
        <v>8</v>
      </c>
      <c r="G135" s="59"/>
      <c r="H135" s="59">
        <v>1</v>
      </c>
      <c r="I135" s="59"/>
      <c r="J135" s="7"/>
      <c r="K135" s="7"/>
      <c r="L135" s="16"/>
      <c r="M135" s="7"/>
      <c r="N135" s="7"/>
    </row>
    <row r="136" spans="1:14" x14ac:dyDescent="0.25">
      <c r="A136" s="56">
        <v>812653</v>
      </c>
      <c r="B136" s="57">
        <v>1</v>
      </c>
      <c r="C136" s="58" t="s">
        <v>52</v>
      </c>
      <c r="D136" s="56" t="s">
        <v>9</v>
      </c>
      <c r="E136" s="56" t="s">
        <v>210</v>
      </c>
      <c r="F136" s="58" t="s">
        <v>10</v>
      </c>
      <c r="G136" s="59"/>
      <c r="H136" s="59"/>
      <c r="I136" s="59"/>
      <c r="J136" s="7"/>
      <c r="K136" s="7"/>
      <c r="L136" s="16"/>
      <c r="M136" s="7"/>
      <c r="N136" s="7"/>
    </row>
    <row r="137" spans="1:14" x14ac:dyDescent="0.25">
      <c r="A137" s="56">
        <v>812639</v>
      </c>
      <c r="B137" s="57">
        <v>1</v>
      </c>
      <c r="C137" s="58" t="s">
        <v>190</v>
      </c>
      <c r="D137" s="56" t="s">
        <v>9</v>
      </c>
      <c r="E137" s="56" t="s">
        <v>210</v>
      </c>
      <c r="F137" s="58" t="s">
        <v>166</v>
      </c>
      <c r="G137" s="59"/>
      <c r="H137" s="59"/>
      <c r="I137" s="59">
        <v>12</v>
      </c>
      <c r="J137" s="7"/>
      <c r="K137" s="7"/>
      <c r="L137" s="16"/>
      <c r="M137" s="7"/>
      <c r="N137" s="7"/>
    </row>
    <row r="138" spans="1:14" x14ac:dyDescent="0.25">
      <c r="A138" s="56">
        <v>812636</v>
      </c>
      <c r="B138" s="57">
        <v>1</v>
      </c>
      <c r="C138" s="58" t="s">
        <v>57</v>
      </c>
      <c r="D138" s="56" t="s">
        <v>9</v>
      </c>
      <c r="E138" s="56" t="s">
        <v>210</v>
      </c>
      <c r="F138" s="58" t="s">
        <v>8</v>
      </c>
      <c r="G138" s="59"/>
      <c r="H138" s="59">
        <v>1</v>
      </c>
      <c r="I138" s="59"/>
      <c r="J138" s="7"/>
      <c r="K138" s="7"/>
      <c r="L138" s="16"/>
      <c r="M138" s="7"/>
      <c r="N138" s="7"/>
    </row>
    <row r="139" spans="1:14" x14ac:dyDescent="0.25">
      <c r="A139" s="56">
        <v>812616</v>
      </c>
      <c r="B139" s="57">
        <v>1</v>
      </c>
      <c r="C139" s="58" t="s">
        <v>38</v>
      </c>
      <c r="D139" s="56" t="s">
        <v>9</v>
      </c>
      <c r="E139" s="56" t="s">
        <v>210</v>
      </c>
      <c r="F139" s="58" t="s">
        <v>13</v>
      </c>
      <c r="G139" s="59">
        <v>8</v>
      </c>
      <c r="H139" s="59"/>
      <c r="I139" s="59"/>
      <c r="J139" s="7"/>
      <c r="K139" s="7"/>
      <c r="L139" s="16"/>
      <c r="M139" s="7"/>
      <c r="N139" s="7"/>
    </row>
    <row r="140" spans="1:14" x14ac:dyDescent="0.25">
      <c r="A140" s="56">
        <v>812601</v>
      </c>
      <c r="B140" s="57">
        <v>1</v>
      </c>
      <c r="C140" s="58" t="s">
        <v>68</v>
      </c>
      <c r="D140" s="56" t="s">
        <v>7</v>
      </c>
      <c r="E140" s="56" t="s">
        <v>210</v>
      </c>
      <c r="F140" s="58" t="s">
        <v>8</v>
      </c>
      <c r="G140" s="59"/>
      <c r="H140" s="59"/>
      <c r="I140" s="59"/>
      <c r="J140" s="7"/>
      <c r="K140" s="7"/>
      <c r="L140" s="16"/>
      <c r="M140" s="7"/>
      <c r="N140" s="7"/>
    </row>
    <row r="141" spans="1:14" x14ac:dyDescent="0.25">
      <c r="A141" s="56">
        <v>812591</v>
      </c>
      <c r="B141" s="57">
        <v>1</v>
      </c>
      <c r="C141" s="58" t="s">
        <v>188</v>
      </c>
      <c r="D141" s="56" t="s">
        <v>9</v>
      </c>
      <c r="E141" s="56" t="s">
        <v>210</v>
      </c>
      <c r="F141" s="58" t="s">
        <v>166</v>
      </c>
      <c r="G141" s="59"/>
      <c r="H141" s="59">
        <v>6</v>
      </c>
      <c r="I141" s="59"/>
      <c r="J141" s="7"/>
      <c r="K141" s="7"/>
      <c r="L141" s="16"/>
      <c r="M141" s="7"/>
      <c r="N141" s="7"/>
    </row>
    <row r="142" spans="1:14" x14ac:dyDescent="0.25">
      <c r="A142" s="56">
        <v>812590</v>
      </c>
      <c r="B142" s="57">
        <v>1</v>
      </c>
      <c r="C142" s="58" t="s">
        <v>113</v>
      </c>
      <c r="D142" s="56" t="s">
        <v>9</v>
      </c>
      <c r="E142" s="56" t="s">
        <v>210</v>
      </c>
      <c r="F142" s="58" t="s">
        <v>8</v>
      </c>
      <c r="G142" s="59"/>
      <c r="H142" s="59">
        <v>1</v>
      </c>
      <c r="I142" s="59"/>
      <c r="J142" s="7"/>
      <c r="K142" s="7"/>
      <c r="L142" s="16"/>
      <c r="M142" s="7"/>
      <c r="N142" s="7"/>
    </row>
    <row r="143" spans="1:14" x14ac:dyDescent="0.25">
      <c r="A143" s="56">
        <v>812569</v>
      </c>
      <c r="B143" s="57">
        <v>1</v>
      </c>
      <c r="C143" s="58" t="s">
        <v>177</v>
      </c>
      <c r="D143" s="56" t="s">
        <v>9</v>
      </c>
      <c r="E143" s="56" t="s">
        <v>210</v>
      </c>
      <c r="F143" s="58" t="s">
        <v>166</v>
      </c>
      <c r="G143" s="59">
        <v>5</v>
      </c>
      <c r="H143" s="59"/>
      <c r="I143" s="59"/>
      <c r="J143" s="7"/>
      <c r="K143" s="7"/>
      <c r="L143" s="16"/>
      <c r="M143" s="7"/>
      <c r="N143" s="7"/>
    </row>
    <row r="144" spans="1:14" x14ac:dyDescent="0.25">
      <c r="A144" s="56">
        <v>812537</v>
      </c>
      <c r="B144" s="57">
        <v>0.8</v>
      </c>
      <c r="C144" s="58" t="s">
        <v>61</v>
      </c>
      <c r="D144" s="56" t="s">
        <v>7</v>
      </c>
      <c r="E144" s="56" t="s">
        <v>210</v>
      </c>
      <c r="F144" s="58" t="s">
        <v>10</v>
      </c>
      <c r="G144" s="59"/>
      <c r="H144" s="59"/>
      <c r="I144" s="59"/>
      <c r="J144" s="7"/>
      <c r="K144" s="7"/>
      <c r="L144" s="16"/>
      <c r="M144" s="7"/>
      <c r="N144" s="7"/>
    </row>
    <row r="145" spans="1:14" x14ac:dyDescent="0.25">
      <c r="A145" s="56">
        <v>812534</v>
      </c>
      <c r="B145" s="57">
        <v>1</v>
      </c>
      <c r="C145" s="58" t="s">
        <v>157</v>
      </c>
      <c r="D145" s="56" t="s">
        <v>9</v>
      </c>
      <c r="E145" s="56" t="s">
        <v>211</v>
      </c>
      <c r="F145" s="58" t="s">
        <v>8</v>
      </c>
      <c r="G145" s="59"/>
      <c r="H145" s="59">
        <v>6</v>
      </c>
      <c r="I145" s="59"/>
      <c r="J145" s="7"/>
      <c r="K145" s="7"/>
      <c r="L145" s="16"/>
      <c r="M145" s="7"/>
      <c r="N145" s="7"/>
    </row>
    <row r="146" spans="1:14" x14ac:dyDescent="0.25">
      <c r="A146" s="56">
        <v>812520</v>
      </c>
      <c r="B146" s="57">
        <v>1</v>
      </c>
      <c r="C146" s="58" t="s">
        <v>156</v>
      </c>
      <c r="D146" s="56" t="s">
        <v>9</v>
      </c>
      <c r="E146" s="56" t="s">
        <v>211</v>
      </c>
      <c r="F146" s="58" t="s">
        <v>8</v>
      </c>
      <c r="G146" s="59"/>
      <c r="H146" s="59"/>
      <c r="I146" s="59"/>
      <c r="J146" s="7"/>
      <c r="K146" s="7"/>
      <c r="L146" s="16"/>
      <c r="M146" s="7"/>
      <c r="N146" s="7"/>
    </row>
    <row r="147" spans="1:14" x14ac:dyDescent="0.25">
      <c r="A147" s="56">
        <v>812519</v>
      </c>
      <c r="B147" s="57">
        <v>1</v>
      </c>
      <c r="C147" s="58" t="s">
        <v>11</v>
      </c>
      <c r="D147" s="56" t="s">
        <v>7</v>
      </c>
      <c r="E147" s="56" t="s">
        <v>210</v>
      </c>
      <c r="F147" s="58" t="s">
        <v>8</v>
      </c>
      <c r="G147" s="59"/>
      <c r="H147" s="59">
        <v>4</v>
      </c>
      <c r="I147" s="59"/>
      <c r="J147" s="7"/>
      <c r="K147" s="7"/>
      <c r="L147" s="16"/>
      <c r="M147" s="7"/>
      <c r="N147" s="7"/>
    </row>
    <row r="148" spans="1:14" x14ac:dyDescent="0.25">
      <c r="A148" s="56">
        <v>812501</v>
      </c>
      <c r="B148" s="57">
        <v>1</v>
      </c>
      <c r="C148" s="58" t="s">
        <v>170</v>
      </c>
      <c r="D148" s="56" t="s">
        <v>9</v>
      </c>
      <c r="E148" s="56" t="s">
        <v>210</v>
      </c>
      <c r="F148" s="58" t="s">
        <v>166</v>
      </c>
      <c r="G148" s="59"/>
      <c r="H148" s="59">
        <v>1</v>
      </c>
      <c r="I148" s="59"/>
      <c r="J148" s="7"/>
      <c r="K148" s="7"/>
      <c r="L148" s="16"/>
      <c r="M148" s="7"/>
      <c r="N148" s="7"/>
    </row>
    <row r="149" spans="1:14" x14ac:dyDescent="0.25">
      <c r="A149" s="56">
        <v>812493</v>
      </c>
      <c r="B149" s="57">
        <v>1</v>
      </c>
      <c r="C149" s="58" t="s">
        <v>160</v>
      </c>
      <c r="D149" s="56" t="s">
        <v>9</v>
      </c>
      <c r="E149" s="56" t="s">
        <v>210</v>
      </c>
      <c r="F149" s="58" t="s">
        <v>8</v>
      </c>
      <c r="G149" s="59"/>
      <c r="H149" s="59">
        <v>7</v>
      </c>
      <c r="I149" s="59"/>
      <c r="J149" s="7"/>
      <c r="K149" s="7"/>
      <c r="L149" s="16"/>
      <c r="M149" s="7"/>
      <c r="N149" s="7"/>
    </row>
    <row r="150" spans="1:14" x14ac:dyDescent="0.25">
      <c r="A150" s="56">
        <v>812488</v>
      </c>
      <c r="B150" s="57">
        <v>1</v>
      </c>
      <c r="C150" s="58" t="s">
        <v>42</v>
      </c>
      <c r="D150" s="56" t="s">
        <v>9</v>
      </c>
      <c r="E150" s="56" t="s">
        <v>210</v>
      </c>
      <c r="F150" s="58" t="s">
        <v>8</v>
      </c>
      <c r="G150" s="59"/>
      <c r="H150" s="59">
        <v>4</v>
      </c>
      <c r="I150" s="59"/>
      <c r="J150" s="7"/>
      <c r="K150" s="7"/>
      <c r="L150" s="16"/>
      <c r="M150" s="7"/>
      <c r="N150" s="7"/>
    </row>
    <row r="151" spans="1:14" x14ac:dyDescent="0.25">
      <c r="A151" s="56">
        <v>812484</v>
      </c>
      <c r="B151" s="57">
        <v>1</v>
      </c>
      <c r="C151" s="58" t="s">
        <v>143</v>
      </c>
      <c r="D151" s="56" t="s">
        <v>7</v>
      </c>
      <c r="E151" s="56" t="s">
        <v>210</v>
      </c>
      <c r="F151" s="58" t="s">
        <v>8</v>
      </c>
      <c r="G151" s="59"/>
      <c r="H151" s="59">
        <v>2</v>
      </c>
      <c r="I151" s="59"/>
      <c r="J151" s="7"/>
      <c r="K151" s="7"/>
      <c r="L151" s="16"/>
      <c r="M151" s="7"/>
      <c r="N151" s="7"/>
    </row>
    <row r="152" spans="1:14" x14ac:dyDescent="0.25">
      <c r="A152" s="56">
        <v>812479</v>
      </c>
      <c r="B152" s="57">
        <v>1</v>
      </c>
      <c r="C152" s="58" t="s">
        <v>67</v>
      </c>
      <c r="D152" s="56" t="s">
        <v>9</v>
      </c>
      <c r="E152" s="56" t="s">
        <v>210</v>
      </c>
      <c r="F152" s="58" t="s">
        <v>8</v>
      </c>
      <c r="G152" s="59"/>
      <c r="H152" s="59"/>
      <c r="I152" s="59"/>
      <c r="J152" s="7"/>
      <c r="K152" s="7"/>
      <c r="L152" s="16"/>
      <c r="M152" s="7"/>
      <c r="N152" s="7"/>
    </row>
    <row r="153" spans="1:14" x14ac:dyDescent="0.25">
      <c r="A153" s="56">
        <v>812475</v>
      </c>
      <c r="B153" s="57">
        <v>1</v>
      </c>
      <c r="C153" s="58" t="s">
        <v>121</v>
      </c>
      <c r="D153" s="56" t="s">
        <v>9</v>
      </c>
      <c r="E153" s="56" t="s">
        <v>210</v>
      </c>
      <c r="F153" s="58" t="s">
        <v>8</v>
      </c>
      <c r="G153" s="59"/>
      <c r="H153" s="59">
        <v>6</v>
      </c>
      <c r="I153" s="59"/>
      <c r="J153" s="7"/>
      <c r="K153" s="7"/>
      <c r="L153" s="16"/>
      <c r="M153" s="7"/>
      <c r="N153" s="7"/>
    </row>
    <row r="154" spans="1:14" x14ac:dyDescent="0.25">
      <c r="A154" s="56">
        <v>812452</v>
      </c>
      <c r="B154" s="57">
        <v>1</v>
      </c>
      <c r="C154" s="58" t="s">
        <v>153</v>
      </c>
      <c r="D154" s="56" t="s">
        <v>9</v>
      </c>
      <c r="E154" s="56" t="s">
        <v>211</v>
      </c>
      <c r="F154" s="58" t="s">
        <v>135</v>
      </c>
      <c r="G154" s="59">
        <v>8</v>
      </c>
      <c r="H154" s="59"/>
      <c r="I154" s="59"/>
      <c r="J154" s="7"/>
      <c r="K154" s="7"/>
      <c r="L154" s="16"/>
      <c r="M154" s="7"/>
      <c r="N154" s="7"/>
    </row>
    <row r="155" spans="1:14" x14ac:dyDescent="0.25">
      <c r="A155" s="56">
        <v>812443</v>
      </c>
      <c r="B155" s="57">
        <v>1</v>
      </c>
      <c r="C155" s="58" t="s">
        <v>60</v>
      </c>
      <c r="D155" s="56" t="s">
        <v>9</v>
      </c>
      <c r="E155" s="56" t="s">
        <v>210</v>
      </c>
      <c r="F155" s="58" t="s">
        <v>10</v>
      </c>
      <c r="G155" s="59"/>
      <c r="H155" s="59">
        <v>8</v>
      </c>
      <c r="I155" s="59"/>
      <c r="J155" s="7"/>
      <c r="K155" s="7"/>
      <c r="L155" s="16"/>
      <c r="M155" s="7"/>
      <c r="N155" s="7"/>
    </row>
    <row r="156" spans="1:14" x14ac:dyDescent="0.25">
      <c r="A156" s="56">
        <v>812432</v>
      </c>
      <c r="B156" s="57">
        <v>1</v>
      </c>
      <c r="C156" s="58" t="s">
        <v>158</v>
      </c>
      <c r="D156" s="56" t="s">
        <v>7</v>
      </c>
      <c r="E156" s="56" t="s">
        <v>210</v>
      </c>
      <c r="F156" s="58" t="s">
        <v>10</v>
      </c>
      <c r="G156" s="59"/>
      <c r="H156" s="59"/>
      <c r="I156" s="59"/>
      <c r="J156" s="7"/>
      <c r="K156" s="7"/>
      <c r="L156" s="16"/>
      <c r="M156" s="7"/>
      <c r="N156" s="7"/>
    </row>
    <row r="157" spans="1:14" x14ac:dyDescent="0.25">
      <c r="A157" s="56">
        <v>812422</v>
      </c>
      <c r="B157" s="57">
        <v>1</v>
      </c>
      <c r="C157" s="58" t="s">
        <v>58</v>
      </c>
      <c r="D157" s="56" t="s">
        <v>9</v>
      </c>
      <c r="E157" s="56" t="s">
        <v>210</v>
      </c>
      <c r="F157" s="58" t="s">
        <v>10</v>
      </c>
      <c r="G157" s="59"/>
      <c r="H157" s="59"/>
      <c r="I157" s="59"/>
      <c r="J157" s="7"/>
      <c r="K157" s="7"/>
      <c r="L157" s="16"/>
      <c r="M157" s="7"/>
      <c r="N157" s="7"/>
    </row>
    <row r="158" spans="1:14" x14ac:dyDescent="0.25">
      <c r="A158" s="56">
        <v>812419</v>
      </c>
      <c r="B158" s="57">
        <v>1</v>
      </c>
      <c r="C158" s="58" t="s">
        <v>43</v>
      </c>
      <c r="D158" s="56" t="s">
        <v>9</v>
      </c>
      <c r="E158" s="56" t="s">
        <v>210</v>
      </c>
      <c r="F158" s="58" t="s">
        <v>8</v>
      </c>
      <c r="G158" s="59"/>
      <c r="H158" s="59">
        <v>6</v>
      </c>
      <c r="I158" s="59"/>
      <c r="J158" s="7"/>
      <c r="K158" s="7"/>
      <c r="L158" s="16"/>
      <c r="M158" s="7"/>
      <c r="N158" s="7"/>
    </row>
    <row r="159" spans="1:14" x14ac:dyDescent="0.25">
      <c r="A159" s="56">
        <v>812390</v>
      </c>
      <c r="B159" s="57">
        <v>1</v>
      </c>
      <c r="C159" s="58" t="s">
        <v>14</v>
      </c>
      <c r="D159" s="56" t="s">
        <v>9</v>
      </c>
      <c r="E159" s="56" t="s">
        <v>210</v>
      </c>
      <c r="F159" s="58" t="s">
        <v>8</v>
      </c>
      <c r="G159" s="59"/>
      <c r="H159" s="59">
        <v>8</v>
      </c>
      <c r="I159" s="59"/>
      <c r="J159" s="7"/>
      <c r="K159" s="7"/>
      <c r="L159" s="16"/>
      <c r="M159" s="7"/>
      <c r="N159" s="7"/>
    </row>
    <row r="160" spans="1:14" x14ac:dyDescent="0.25">
      <c r="A160" s="56">
        <v>812368</v>
      </c>
      <c r="B160" s="57">
        <v>1</v>
      </c>
      <c r="C160" s="58" t="s">
        <v>136</v>
      </c>
      <c r="D160" s="56" t="s">
        <v>9</v>
      </c>
      <c r="E160" s="56" t="s">
        <v>210</v>
      </c>
      <c r="F160" s="58" t="s">
        <v>8</v>
      </c>
      <c r="G160" s="59"/>
      <c r="H160" s="59"/>
      <c r="I160" s="59"/>
      <c r="J160" s="7"/>
      <c r="K160" s="7"/>
      <c r="L160" s="16"/>
      <c r="M160" s="7"/>
      <c r="N160" s="7"/>
    </row>
    <row r="161" spans="1:14" x14ac:dyDescent="0.25">
      <c r="A161" s="56">
        <v>812353</v>
      </c>
      <c r="B161" s="57">
        <v>1</v>
      </c>
      <c r="C161" s="58" t="s">
        <v>27</v>
      </c>
      <c r="D161" s="56" t="s">
        <v>7</v>
      </c>
      <c r="E161" s="56" t="s">
        <v>210</v>
      </c>
      <c r="F161" s="58" t="s">
        <v>8</v>
      </c>
      <c r="G161" s="59"/>
      <c r="H161" s="59"/>
      <c r="I161" s="59">
        <v>12</v>
      </c>
      <c r="J161" s="7"/>
      <c r="K161" s="7"/>
      <c r="L161" s="16"/>
      <c r="M161" s="7"/>
      <c r="N161" s="7"/>
    </row>
    <row r="162" spans="1:14" x14ac:dyDescent="0.25">
      <c r="A162" s="56">
        <v>812312</v>
      </c>
      <c r="B162" s="57">
        <v>1</v>
      </c>
      <c r="C162" s="58" t="s">
        <v>205</v>
      </c>
      <c r="D162" s="56" t="s">
        <v>7</v>
      </c>
      <c r="E162" s="56" t="s">
        <v>210</v>
      </c>
      <c r="F162" s="58" t="s">
        <v>166</v>
      </c>
      <c r="G162" s="59">
        <v>8</v>
      </c>
      <c r="H162" s="59"/>
      <c r="I162" s="59"/>
      <c r="J162" s="7"/>
      <c r="K162" s="7"/>
      <c r="L162" s="16"/>
      <c r="M162" s="7"/>
      <c r="N162" s="7"/>
    </row>
    <row r="163" spans="1:14" x14ac:dyDescent="0.25">
      <c r="A163" s="56">
        <v>812280</v>
      </c>
      <c r="B163" s="57">
        <v>1</v>
      </c>
      <c r="C163" s="58" t="s">
        <v>171</v>
      </c>
      <c r="D163" s="56" t="s">
        <v>9</v>
      </c>
      <c r="E163" s="56" t="s">
        <v>210</v>
      </c>
      <c r="F163" s="58" t="s">
        <v>166</v>
      </c>
      <c r="G163" s="59">
        <v>10</v>
      </c>
      <c r="H163" s="59"/>
      <c r="I163" s="59"/>
      <c r="J163" s="7"/>
      <c r="K163" s="7"/>
      <c r="L163" s="16"/>
      <c r="M163" s="7"/>
      <c r="N163" s="7"/>
    </row>
    <row r="164" spans="1:14" x14ac:dyDescent="0.25">
      <c r="A164" s="56">
        <v>812268</v>
      </c>
      <c r="B164" s="57">
        <v>1</v>
      </c>
      <c r="C164" s="58" t="s">
        <v>132</v>
      </c>
      <c r="D164" s="56" t="s">
        <v>9</v>
      </c>
      <c r="E164" s="56" t="s">
        <v>211</v>
      </c>
      <c r="F164" s="58" t="s">
        <v>135</v>
      </c>
      <c r="G164" s="59">
        <v>6</v>
      </c>
      <c r="H164" s="59"/>
      <c r="I164" s="59"/>
      <c r="J164" s="7"/>
      <c r="K164" s="7"/>
      <c r="L164" s="16"/>
      <c r="M164" s="7"/>
      <c r="N164" s="7"/>
    </row>
    <row r="165" spans="1:14" x14ac:dyDescent="0.25">
      <c r="A165" s="56">
        <v>812246</v>
      </c>
      <c r="B165" s="57">
        <v>1</v>
      </c>
      <c r="C165" s="58" t="s">
        <v>92</v>
      </c>
      <c r="D165" s="56" t="s">
        <v>7</v>
      </c>
      <c r="E165" s="56" t="s">
        <v>210</v>
      </c>
      <c r="F165" s="58" t="s">
        <v>8</v>
      </c>
      <c r="G165" s="59"/>
      <c r="H165" s="59"/>
      <c r="I165" s="59"/>
      <c r="J165" s="7"/>
      <c r="K165" s="7"/>
      <c r="L165" s="16"/>
      <c r="M165" s="7"/>
      <c r="N165" s="7"/>
    </row>
    <row r="166" spans="1:14" x14ac:dyDescent="0.25">
      <c r="A166" s="56">
        <v>812225</v>
      </c>
      <c r="B166" s="57">
        <v>1</v>
      </c>
      <c r="C166" s="58" t="s">
        <v>71</v>
      </c>
      <c r="D166" s="56" t="s">
        <v>9</v>
      </c>
      <c r="E166" s="56" t="s">
        <v>210</v>
      </c>
      <c r="F166" s="58" t="s">
        <v>10</v>
      </c>
      <c r="G166" s="59"/>
      <c r="H166" s="59">
        <v>3</v>
      </c>
      <c r="I166" s="59"/>
      <c r="J166" s="7"/>
      <c r="K166" s="7"/>
      <c r="L166" s="16"/>
      <c r="M166" s="7"/>
      <c r="N166" s="7"/>
    </row>
    <row r="167" spans="1:14" x14ac:dyDescent="0.25">
      <c r="A167" s="56">
        <v>812200</v>
      </c>
      <c r="B167" s="57">
        <v>1</v>
      </c>
      <c r="C167" s="58" t="s">
        <v>101</v>
      </c>
      <c r="D167" s="56" t="s">
        <v>9</v>
      </c>
      <c r="E167" s="56" t="s">
        <v>210</v>
      </c>
      <c r="F167" s="58" t="s">
        <v>8</v>
      </c>
      <c r="G167" s="59"/>
      <c r="H167" s="59"/>
      <c r="I167" s="59"/>
      <c r="J167" s="7"/>
      <c r="K167" s="7"/>
      <c r="L167" s="16"/>
      <c r="M167" s="7"/>
      <c r="N167" s="7"/>
    </row>
    <row r="168" spans="1:14" x14ac:dyDescent="0.25">
      <c r="A168" s="56">
        <v>812198</v>
      </c>
      <c r="B168" s="57">
        <v>1</v>
      </c>
      <c r="C168" s="58" t="s">
        <v>149</v>
      </c>
      <c r="D168" s="56" t="s">
        <v>9</v>
      </c>
      <c r="E168" s="56" t="s">
        <v>210</v>
      </c>
      <c r="F168" s="58" t="s">
        <v>8</v>
      </c>
      <c r="G168" s="59"/>
      <c r="H168" s="59">
        <v>3</v>
      </c>
      <c r="I168" s="59"/>
      <c r="J168" s="7"/>
      <c r="K168" s="7"/>
      <c r="L168" s="16"/>
      <c r="M168" s="7"/>
      <c r="N168" s="7"/>
    </row>
    <row r="169" spans="1:14" x14ac:dyDescent="0.25">
      <c r="A169" s="56">
        <v>812185</v>
      </c>
      <c r="B169" s="57">
        <v>0.6</v>
      </c>
      <c r="C169" s="58" t="s">
        <v>29</v>
      </c>
      <c r="D169" s="56" t="s">
        <v>7</v>
      </c>
      <c r="E169" s="56" t="s">
        <v>210</v>
      </c>
      <c r="F169" s="58" t="s">
        <v>8</v>
      </c>
      <c r="G169" s="59"/>
      <c r="H169" s="59">
        <v>5</v>
      </c>
      <c r="I169" s="59"/>
      <c r="J169" s="7"/>
      <c r="K169" s="7"/>
      <c r="L169" s="16"/>
      <c r="M169" s="7"/>
      <c r="N169" s="7"/>
    </row>
    <row r="170" spans="1:14" x14ac:dyDescent="0.25">
      <c r="A170" s="56">
        <v>812177</v>
      </c>
      <c r="B170" s="57">
        <v>1</v>
      </c>
      <c r="C170" s="58" t="s">
        <v>65</v>
      </c>
      <c r="D170" s="56" t="s">
        <v>9</v>
      </c>
      <c r="E170" s="56" t="s">
        <v>210</v>
      </c>
      <c r="F170" s="58" t="s">
        <v>10</v>
      </c>
      <c r="G170" s="59"/>
      <c r="H170" s="59"/>
      <c r="I170" s="59"/>
      <c r="J170" s="7"/>
      <c r="K170" s="7"/>
      <c r="L170" s="16"/>
      <c r="M170" s="7"/>
      <c r="N170" s="7"/>
    </row>
    <row r="171" spans="1:14" x14ac:dyDescent="0.25">
      <c r="A171" s="56">
        <v>812168</v>
      </c>
      <c r="B171" s="57">
        <v>1</v>
      </c>
      <c r="C171" s="58" t="s">
        <v>139</v>
      </c>
      <c r="D171" s="56" t="s">
        <v>9</v>
      </c>
      <c r="E171" s="56" t="s">
        <v>210</v>
      </c>
      <c r="F171" s="58" t="s">
        <v>8</v>
      </c>
      <c r="G171" s="59"/>
      <c r="H171" s="59">
        <v>1</v>
      </c>
      <c r="I171" s="59"/>
      <c r="J171" s="7"/>
      <c r="K171" s="7"/>
      <c r="L171" s="16"/>
      <c r="M171" s="7"/>
      <c r="N171" s="7"/>
    </row>
    <row r="172" spans="1:14" x14ac:dyDescent="0.25">
      <c r="A172" s="56">
        <v>812163</v>
      </c>
      <c r="B172" s="57">
        <v>1</v>
      </c>
      <c r="C172" s="58" t="s">
        <v>169</v>
      </c>
      <c r="D172" s="56" t="s">
        <v>9</v>
      </c>
      <c r="E172" s="56" t="s">
        <v>210</v>
      </c>
      <c r="F172" s="58" t="s">
        <v>166</v>
      </c>
      <c r="G172" s="59">
        <v>12</v>
      </c>
      <c r="H172" s="59"/>
      <c r="I172" s="59"/>
      <c r="J172" s="7"/>
      <c r="K172" s="7"/>
      <c r="L172" s="16"/>
      <c r="M172" s="7"/>
      <c r="N172" s="7"/>
    </row>
    <row r="173" spans="1:14" x14ac:dyDescent="0.25">
      <c r="A173" s="56">
        <v>812137</v>
      </c>
      <c r="B173" s="57">
        <v>1</v>
      </c>
      <c r="C173" s="58" t="s">
        <v>151</v>
      </c>
      <c r="D173" s="56" t="s">
        <v>9</v>
      </c>
      <c r="E173" s="56" t="s">
        <v>211</v>
      </c>
      <c r="F173" s="58" t="s">
        <v>135</v>
      </c>
      <c r="G173" s="59">
        <v>8</v>
      </c>
      <c r="H173" s="59"/>
      <c r="I173" s="59"/>
      <c r="J173" s="7"/>
      <c r="K173" s="7"/>
      <c r="L173" s="16"/>
      <c r="M173" s="7"/>
      <c r="N173" s="7"/>
    </row>
    <row r="174" spans="1:14" x14ac:dyDescent="0.25">
      <c r="A174" s="56">
        <v>812128</v>
      </c>
      <c r="B174" s="57">
        <v>1</v>
      </c>
      <c r="C174" s="58" t="s">
        <v>32</v>
      </c>
      <c r="D174" s="56" t="s">
        <v>7</v>
      </c>
      <c r="E174" s="56" t="s">
        <v>210</v>
      </c>
      <c r="F174" s="58" t="s">
        <v>8</v>
      </c>
      <c r="G174" s="59"/>
      <c r="H174" s="59">
        <v>6</v>
      </c>
      <c r="I174" s="59"/>
      <c r="J174" s="7"/>
      <c r="K174" s="7"/>
      <c r="L174" s="16"/>
      <c r="M174" s="7"/>
      <c r="N174" s="7"/>
    </row>
    <row r="175" spans="1:14" x14ac:dyDescent="0.25">
      <c r="A175" s="56">
        <v>812109</v>
      </c>
      <c r="B175" s="57">
        <v>1</v>
      </c>
      <c r="C175" s="58" t="s">
        <v>209</v>
      </c>
      <c r="D175" s="56" t="s">
        <v>7</v>
      </c>
      <c r="E175" s="56" t="s">
        <v>210</v>
      </c>
      <c r="F175" s="58" t="s">
        <v>166</v>
      </c>
      <c r="G175" s="59">
        <v>9</v>
      </c>
      <c r="H175" s="59"/>
      <c r="I175" s="59"/>
      <c r="J175" s="7"/>
      <c r="K175" s="7"/>
      <c r="L175" s="16"/>
      <c r="M175" s="7"/>
      <c r="N175" s="7"/>
    </row>
    <row r="176" spans="1:14" x14ac:dyDescent="0.25">
      <c r="A176" s="56">
        <v>812090</v>
      </c>
      <c r="B176" s="57">
        <v>1</v>
      </c>
      <c r="C176" s="58" t="s">
        <v>195</v>
      </c>
      <c r="D176" s="56" t="s">
        <v>9</v>
      </c>
      <c r="E176" s="56" t="s">
        <v>210</v>
      </c>
      <c r="F176" s="58" t="s">
        <v>166</v>
      </c>
      <c r="G176" s="59"/>
      <c r="H176" s="59">
        <v>3</v>
      </c>
      <c r="I176" s="59"/>
      <c r="J176" s="7"/>
      <c r="K176" s="7"/>
      <c r="L176" s="16"/>
      <c r="M176" s="7"/>
      <c r="N176" s="7"/>
    </row>
    <row r="177" spans="1:14" x14ac:dyDescent="0.25">
      <c r="A177" s="56">
        <v>812067</v>
      </c>
      <c r="B177" s="57">
        <v>1</v>
      </c>
      <c r="C177" s="58" t="s">
        <v>66</v>
      </c>
      <c r="D177" s="56" t="s">
        <v>9</v>
      </c>
      <c r="E177" s="56" t="s">
        <v>210</v>
      </c>
      <c r="F177" s="58" t="s">
        <v>8</v>
      </c>
      <c r="G177" s="59"/>
      <c r="H177" s="59">
        <v>4</v>
      </c>
      <c r="I177" s="59"/>
      <c r="J177" s="7"/>
      <c r="K177" s="7"/>
      <c r="L177" s="16"/>
      <c r="M177" s="7"/>
      <c r="N177" s="7"/>
    </row>
    <row r="178" spans="1:14" x14ac:dyDescent="0.25">
      <c r="A178" s="56">
        <v>812058</v>
      </c>
      <c r="B178" s="57">
        <v>1</v>
      </c>
      <c r="C178" s="58" t="s">
        <v>162</v>
      </c>
      <c r="D178" s="56" t="s">
        <v>9</v>
      </c>
      <c r="E178" s="56" t="s">
        <v>211</v>
      </c>
      <c r="F178" s="58" t="s">
        <v>135</v>
      </c>
      <c r="G178" s="59">
        <v>7</v>
      </c>
      <c r="H178" s="59"/>
      <c r="I178" s="59"/>
      <c r="J178" s="7"/>
      <c r="K178" s="7"/>
      <c r="L178" s="16"/>
      <c r="M178" s="7"/>
      <c r="N178" s="7"/>
    </row>
    <row r="179" spans="1:14" x14ac:dyDescent="0.25">
      <c r="A179" s="56">
        <v>812054</v>
      </c>
      <c r="B179" s="57">
        <v>1</v>
      </c>
      <c r="C179" s="58" t="s">
        <v>164</v>
      </c>
      <c r="D179" s="56" t="s">
        <v>7</v>
      </c>
      <c r="E179" s="56" t="s">
        <v>211</v>
      </c>
      <c r="F179" s="58" t="s">
        <v>135</v>
      </c>
      <c r="G179" s="59">
        <v>5</v>
      </c>
      <c r="H179" s="59"/>
      <c r="I179" s="59">
        <v>6</v>
      </c>
      <c r="J179" s="7"/>
      <c r="K179" s="7"/>
      <c r="L179" s="16"/>
      <c r="M179" s="7"/>
      <c r="N179" s="7"/>
    </row>
    <row r="180" spans="1:14" x14ac:dyDescent="0.25">
      <c r="A180" s="56">
        <v>812048</v>
      </c>
      <c r="B180" s="57">
        <v>0.8</v>
      </c>
      <c r="C180" s="58" t="s">
        <v>102</v>
      </c>
      <c r="D180" s="56" t="s">
        <v>7</v>
      </c>
      <c r="E180" s="56" t="s">
        <v>210</v>
      </c>
      <c r="F180" s="58" t="s">
        <v>10</v>
      </c>
      <c r="G180" s="59">
        <v>3</v>
      </c>
      <c r="H180" s="59"/>
      <c r="I180" s="59"/>
      <c r="J180" s="7"/>
      <c r="K180" s="7"/>
      <c r="L180" s="16"/>
      <c r="M180" s="7"/>
      <c r="N180" s="7"/>
    </row>
    <row r="181" spans="1:14" x14ac:dyDescent="0.25">
      <c r="A181" s="56">
        <v>812031</v>
      </c>
      <c r="B181" s="57">
        <v>1</v>
      </c>
      <c r="C181" s="58" t="s">
        <v>176</v>
      </c>
      <c r="D181" s="56" t="s">
        <v>9</v>
      </c>
      <c r="E181" s="56" t="s">
        <v>210</v>
      </c>
      <c r="F181" s="58" t="s">
        <v>166</v>
      </c>
      <c r="G181" s="59">
        <v>7</v>
      </c>
      <c r="H181" s="59"/>
      <c r="I181" s="59"/>
      <c r="J181" s="7"/>
      <c r="K181" s="7"/>
      <c r="L181" s="16"/>
      <c r="M181" s="7"/>
      <c r="N181" s="7"/>
    </row>
    <row r="182" spans="1:14" x14ac:dyDescent="0.25">
      <c r="A182" s="56">
        <v>812030</v>
      </c>
      <c r="B182" s="57">
        <v>1</v>
      </c>
      <c r="C182" s="58" t="s">
        <v>100</v>
      </c>
      <c r="D182" s="56" t="s">
        <v>9</v>
      </c>
      <c r="E182" s="56" t="s">
        <v>210</v>
      </c>
      <c r="F182" s="58" t="s">
        <v>8</v>
      </c>
      <c r="G182" s="59"/>
      <c r="H182" s="59">
        <v>4</v>
      </c>
      <c r="I182" s="59"/>
      <c r="J182" s="7"/>
      <c r="K182" s="7"/>
      <c r="L182" s="16"/>
      <c r="M182" s="7"/>
      <c r="N182" s="7"/>
    </row>
    <row r="183" spans="1:14" x14ac:dyDescent="0.25">
      <c r="A183" s="56">
        <v>812029</v>
      </c>
      <c r="B183" s="57">
        <v>1</v>
      </c>
      <c r="C183" s="58" t="s">
        <v>196</v>
      </c>
      <c r="D183" s="56" t="s">
        <v>9</v>
      </c>
      <c r="E183" s="56" t="s">
        <v>210</v>
      </c>
      <c r="F183" s="58" t="s">
        <v>166</v>
      </c>
      <c r="G183" s="59"/>
      <c r="H183" s="59"/>
      <c r="I183" s="59">
        <v>5</v>
      </c>
      <c r="J183" s="7"/>
      <c r="K183" s="7"/>
      <c r="L183" s="16"/>
      <c r="M183" s="7"/>
      <c r="N183" s="7"/>
    </row>
    <row r="184" spans="1:14" x14ac:dyDescent="0.25">
      <c r="A184" s="56">
        <v>812020</v>
      </c>
      <c r="B184" s="57">
        <v>1</v>
      </c>
      <c r="C184" s="58" t="s">
        <v>48</v>
      </c>
      <c r="D184" s="56" t="s">
        <v>9</v>
      </c>
      <c r="E184" s="56" t="s">
        <v>210</v>
      </c>
      <c r="F184" s="58" t="s">
        <v>8</v>
      </c>
      <c r="G184" s="59"/>
      <c r="H184" s="59">
        <v>7</v>
      </c>
      <c r="I184" s="59"/>
      <c r="J184" s="7"/>
      <c r="K184" s="7"/>
      <c r="L184" s="16"/>
      <c r="M184" s="7"/>
      <c r="N184" s="7"/>
    </row>
    <row r="185" spans="1:14" x14ac:dyDescent="0.25">
      <c r="A185" s="56">
        <v>812019</v>
      </c>
      <c r="B185" s="57">
        <v>1</v>
      </c>
      <c r="C185" s="58" t="s">
        <v>87</v>
      </c>
      <c r="D185" s="56" t="s">
        <v>7</v>
      </c>
      <c r="E185" s="56" t="s">
        <v>210</v>
      </c>
      <c r="F185" s="58" t="s">
        <v>8</v>
      </c>
      <c r="G185" s="59"/>
      <c r="H185" s="59">
        <v>6</v>
      </c>
      <c r="I185" s="59"/>
      <c r="J185" s="7"/>
      <c r="K185" s="7"/>
      <c r="L185" s="16"/>
      <c r="M185" s="7"/>
      <c r="N185" s="7"/>
    </row>
    <row r="186" spans="1:14" x14ac:dyDescent="0.25">
      <c r="A186" s="56">
        <v>812013</v>
      </c>
      <c r="B186" s="57">
        <v>0.2</v>
      </c>
      <c r="C186" s="58" t="s">
        <v>194</v>
      </c>
      <c r="D186" s="56" t="s">
        <v>9</v>
      </c>
      <c r="E186" s="56" t="s">
        <v>210</v>
      </c>
      <c r="F186" s="58" t="s">
        <v>166</v>
      </c>
      <c r="G186" s="59"/>
      <c r="H186" s="59">
        <v>1</v>
      </c>
      <c r="I186" s="59"/>
      <c r="J186" s="7"/>
      <c r="K186" s="7"/>
      <c r="L186" s="16"/>
      <c r="M186" s="7"/>
      <c r="N186" s="7"/>
    </row>
    <row r="187" spans="1:14" x14ac:dyDescent="0.25">
      <c r="A187" s="56">
        <v>811995</v>
      </c>
      <c r="B187" s="57">
        <v>1</v>
      </c>
      <c r="C187" s="58" t="s">
        <v>108</v>
      </c>
      <c r="D187" s="56" t="s">
        <v>7</v>
      </c>
      <c r="E187" s="56" t="s">
        <v>210</v>
      </c>
      <c r="F187" s="58" t="s">
        <v>8</v>
      </c>
      <c r="G187" s="59"/>
      <c r="H187" s="59"/>
      <c r="I187" s="59"/>
      <c r="J187" s="7"/>
      <c r="K187" s="7"/>
      <c r="L187" s="16"/>
      <c r="M187" s="7"/>
      <c r="N187" s="7"/>
    </row>
    <row r="188" spans="1:14" x14ac:dyDescent="0.25">
      <c r="A188" s="56">
        <v>811994</v>
      </c>
      <c r="B188" s="57">
        <v>1</v>
      </c>
      <c r="C188" s="58" t="s">
        <v>142</v>
      </c>
      <c r="D188" s="56" t="s">
        <v>9</v>
      </c>
      <c r="E188" s="56" t="s">
        <v>210</v>
      </c>
      <c r="F188" s="58" t="s">
        <v>8</v>
      </c>
      <c r="G188" s="59"/>
      <c r="H188" s="59">
        <v>6</v>
      </c>
      <c r="I188" s="59"/>
      <c r="J188" s="7"/>
      <c r="K188" s="7"/>
      <c r="L188" s="16"/>
      <c r="M188" s="7"/>
      <c r="N188" s="7"/>
    </row>
    <row r="189" spans="1:14" x14ac:dyDescent="0.25">
      <c r="A189" s="56">
        <v>811986</v>
      </c>
      <c r="B189" s="57">
        <v>1</v>
      </c>
      <c r="C189" s="58" t="s">
        <v>141</v>
      </c>
      <c r="D189" s="56" t="s">
        <v>9</v>
      </c>
      <c r="E189" s="56" t="s">
        <v>210</v>
      </c>
      <c r="F189" s="58" t="s">
        <v>10</v>
      </c>
      <c r="G189" s="59"/>
      <c r="H189" s="59"/>
      <c r="I189" s="59"/>
      <c r="J189" s="7"/>
      <c r="K189" s="7"/>
      <c r="L189" s="16"/>
      <c r="M189" s="7"/>
      <c r="N189" s="7"/>
    </row>
    <row r="190" spans="1:14" x14ac:dyDescent="0.25">
      <c r="A190" s="56">
        <v>811953</v>
      </c>
      <c r="B190" s="57">
        <v>1</v>
      </c>
      <c r="C190" s="58" t="s">
        <v>203</v>
      </c>
      <c r="D190" s="56" t="s">
        <v>7</v>
      </c>
      <c r="E190" s="56" t="s">
        <v>210</v>
      </c>
      <c r="F190" s="58" t="s">
        <v>166</v>
      </c>
      <c r="G190" s="59"/>
      <c r="H190" s="59"/>
      <c r="I190" s="59">
        <v>8</v>
      </c>
      <c r="J190" s="7"/>
      <c r="K190" s="7"/>
      <c r="L190" s="16"/>
      <c r="M190" s="7"/>
      <c r="N190" s="7"/>
    </row>
    <row r="191" spans="1:14" x14ac:dyDescent="0.25">
      <c r="A191" s="56">
        <v>811945</v>
      </c>
      <c r="B191" s="57">
        <v>1</v>
      </c>
      <c r="C191" s="58" t="s">
        <v>41</v>
      </c>
      <c r="D191" s="56" t="s">
        <v>9</v>
      </c>
      <c r="E191" s="56" t="s">
        <v>210</v>
      </c>
      <c r="F191" s="58" t="s">
        <v>8</v>
      </c>
      <c r="G191" s="59"/>
      <c r="H191" s="59">
        <v>1</v>
      </c>
      <c r="I191" s="59"/>
      <c r="J191" s="7"/>
      <c r="K191" s="7"/>
      <c r="L191" s="16"/>
      <c r="M191" s="7"/>
      <c r="N191" s="7"/>
    </row>
    <row r="192" spans="1:14" x14ac:dyDescent="0.25">
      <c r="A192" s="56">
        <v>811942</v>
      </c>
      <c r="B192" s="57">
        <v>1</v>
      </c>
      <c r="C192" s="58" t="s">
        <v>126</v>
      </c>
      <c r="D192" s="56" t="s">
        <v>9</v>
      </c>
      <c r="E192" s="56" t="s">
        <v>210</v>
      </c>
      <c r="F192" s="58" t="s">
        <v>10</v>
      </c>
      <c r="G192" s="59"/>
      <c r="H192" s="59">
        <v>4</v>
      </c>
      <c r="I192" s="59"/>
      <c r="J192" s="7"/>
      <c r="K192" s="7"/>
      <c r="L192" s="16"/>
      <c r="M192" s="7"/>
      <c r="N192" s="7"/>
    </row>
    <row r="193" spans="1:14" x14ac:dyDescent="0.25">
      <c r="A193" s="56">
        <v>811921</v>
      </c>
      <c r="B193" s="57">
        <v>0.7</v>
      </c>
      <c r="C193" s="58" t="s">
        <v>125</v>
      </c>
      <c r="D193" s="56" t="s">
        <v>9</v>
      </c>
      <c r="E193" s="56" t="s">
        <v>210</v>
      </c>
      <c r="F193" s="58" t="s">
        <v>8</v>
      </c>
      <c r="G193" s="59"/>
      <c r="H193" s="59">
        <v>8</v>
      </c>
      <c r="I193" s="59"/>
      <c r="J193" s="7"/>
      <c r="K193" s="7"/>
      <c r="L193" s="16"/>
      <c r="M193" s="7"/>
      <c r="N193" s="7"/>
    </row>
    <row r="194" spans="1:14" x14ac:dyDescent="0.25">
      <c r="A194" s="56">
        <v>811902</v>
      </c>
      <c r="B194" s="57">
        <v>1</v>
      </c>
      <c r="C194" s="58" t="s">
        <v>192</v>
      </c>
      <c r="D194" s="56" t="s">
        <v>9</v>
      </c>
      <c r="E194" s="56" t="s">
        <v>210</v>
      </c>
      <c r="F194" s="58" t="s">
        <v>166</v>
      </c>
      <c r="G194" s="59">
        <v>6</v>
      </c>
      <c r="H194" s="59"/>
      <c r="I194" s="59"/>
      <c r="J194" s="7"/>
      <c r="K194" s="7"/>
      <c r="L194" s="16"/>
      <c r="M194" s="7"/>
      <c r="N194" s="7"/>
    </row>
    <row r="195" spans="1:14" x14ac:dyDescent="0.25">
      <c r="A195" s="56">
        <v>811891</v>
      </c>
      <c r="B195" s="57">
        <v>1</v>
      </c>
      <c r="C195" s="58" t="s">
        <v>191</v>
      </c>
      <c r="D195" s="56" t="s">
        <v>7</v>
      </c>
      <c r="E195" s="56" t="s">
        <v>210</v>
      </c>
      <c r="F195" s="58" t="s">
        <v>166</v>
      </c>
      <c r="G195" s="59">
        <v>12</v>
      </c>
      <c r="H195" s="59"/>
      <c r="I195" s="59"/>
      <c r="J195" s="7"/>
      <c r="K195" s="7"/>
      <c r="L195" s="16"/>
      <c r="M195" s="7"/>
      <c r="N195" s="7"/>
    </row>
    <row r="196" spans="1:14" x14ac:dyDescent="0.25">
      <c r="A196" s="56">
        <v>811887</v>
      </c>
      <c r="B196" s="57">
        <v>1</v>
      </c>
      <c r="C196" s="58" t="s">
        <v>206</v>
      </c>
      <c r="D196" s="56" t="s">
        <v>9</v>
      </c>
      <c r="E196" s="56" t="s">
        <v>210</v>
      </c>
      <c r="F196" s="58" t="s">
        <v>166</v>
      </c>
      <c r="G196" s="59"/>
      <c r="H196" s="59"/>
      <c r="I196" s="59"/>
      <c r="J196" s="7"/>
      <c r="K196" s="7"/>
      <c r="L196" s="16"/>
      <c r="M196" s="7"/>
      <c r="N196" s="7"/>
    </row>
    <row r="197" spans="1:14" x14ac:dyDescent="0.25">
      <c r="A197" s="56">
        <v>811882</v>
      </c>
      <c r="B197" s="57">
        <v>1</v>
      </c>
      <c r="C197" s="58" t="s">
        <v>39</v>
      </c>
      <c r="D197" s="56" t="s">
        <v>9</v>
      </c>
      <c r="E197" s="56" t="s">
        <v>210</v>
      </c>
      <c r="F197" s="58" t="s">
        <v>8</v>
      </c>
      <c r="G197" s="59"/>
      <c r="H197" s="59">
        <v>2</v>
      </c>
      <c r="I197" s="59"/>
      <c r="J197" s="7"/>
      <c r="K197" s="7"/>
      <c r="L197" s="16"/>
      <c r="M197" s="7"/>
      <c r="N197" s="7"/>
    </row>
    <row r="198" spans="1:14" x14ac:dyDescent="0.25">
      <c r="A198" s="56">
        <v>811852</v>
      </c>
      <c r="B198" s="57">
        <v>1</v>
      </c>
      <c r="C198" s="58" t="s">
        <v>133</v>
      </c>
      <c r="D198" s="56" t="s">
        <v>7</v>
      </c>
      <c r="E198" s="56" t="s">
        <v>210</v>
      </c>
      <c r="F198" s="58" t="s">
        <v>8</v>
      </c>
      <c r="G198" s="59"/>
      <c r="H198" s="59">
        <v>6</v>
      </c>
      <c r="I198" s="59"/>
      <c r="J198" s="7"/>
      <c r="K198" s="7"/>
      <c r="L198" s="16"/>
      <c r="M198" s="7"/>
      <c r="N198" s="7"/>
    </row>
    <row r="199" spans="1:14" x14ac:dyDescent="0.25">
      <c r="A199" s="56">
        <v>811840</v>
      </c>
      <c r="B199" s="57">
        <v>1</v>
      </c>
      <c r="C199" s="58" t="s">
        <v>106</v>
      </c>
      <c r="D199" s="56" t="s">
        <v>9</v>
      </c>
      <c r="E199" s="56" t="s">
        <v>210</v>
      </c>
      <c r="F199" s="58" t="s">
        <v>10</v>
      </c>
      <c r="G199" s="59">
        <v>0</v>
      </c>
      <c r="H199" s="59">
        <v>0</v>
      </c>
      <c r="I199" s="59">
        <v>0</v>
      </c>
      <c r="J199" s="7"/>
      <c r="K199" s="7"/>
      <c r="L199" s="16"/>
      <c r="M199" s="7"/>
      <c r="N199" s="7"/>
    </row>
    <row r="200" spans="1:14" x14ac:dyDescent="0.25">
      <c r="J200" s="43"/>
      <c r="K200" s="43"/>
      <c r="L200" s="44"/>
      <c r="M200" s="43"/>
      <c r="N200" s="43"/>
    </row>
    <row r="201" spans="1:14" x14ac:dyDescent="0.25">
      <c r="J201" s="43"/>
      <c r="K201" s="43"/>
      <c r="L201" s="44"/>
      <c r="M201" s="43"/>
      <c r="N201" s="43"/>
    </row>
    <row r="202" spans="1:14" x14ac:dyDescent="0.25">
      <c r="J202" s="43"/>
      <c r="K202" s="43"/>
      <c r="L202" s="44"/>
      <c r="M202" s="43"/>
      <c r="N202" s="43"/>
    </row>
    <row r="203" spans="1:14" x14ac:dyDescent="0.25">
      <c r="J203" s="43"/>
      <c r="K203" s="43"/>
      <c r="L203" s="44"/>
      <c r="M203" s="43"/>
      <c r="N203" s="43"/>
    </row>
    <row r="204" spans="1:14" x14ac:dyDescent="0.25">
      <c r="J204" s="43"/>
      <c r="K204" s="43"/>
      <c r="L204" s="44"/>
      <c r="M204" s="43"/>
      <c r="N204" s="43"/>
    </row>
    <row r="205" spans="1:14" x14ac:dyDescent="0.25">
      <c r="J205" s="43"/>
      <c r="K205" s="43"/>
      <c r="L205" s="44"/>
      <c r="M205" s="43"/>
      <c r="N205" s="43"/>
    </row>
    <row r="206" spans="1:14" x14ac:dyDescent="0.25">
      <c r="J206" s="43"/>
      <c r="K206" s="43"/>
      <c r="L206" s="44"/>
      <c r="M206" s="43"/>
      <c r="N206" s="43"/>
    </row>
    <row r="207" spans="1:14" x14ac:dyDescent="0.25">
      <c r="J207" s="43"/>
      <c r="K207" s="43"/>
      <c r="L207" s="44"/>
      <c r="M207" s="43"/>
      <c r="N207" s="43"/>
    </row>
    <row r="208" spans="1:14" x14ac:dyDescent="0.25">
      <c r="J208" s="43"/>
      <c r="K208" s="43"/>
      <c r="L208" s="44"/>
      <c r="M208" s="43"/>
      <c r="N208" s="43"/>
    </row>
    <row r="209" spans="10:14" x14ac:dyDescent="0.25">
      <c r="J209" s="43"/>
      <c r="K209" s="43"/>
      <c r="L209" s="44"/>
      <c r="M209" s="43"/>
      <c r="N209" s="43"/>
    </row>
    <row r="210" spans="10:14" x14ac:dyDescent="0.25">
      <c r="J210" s="43"/>
      <c r="K210" s="43"/>
      <c r="L210" s="44"/>
      <c r="M210" s="43"/>
      <c r="N210" s="43"/>
    </row>
    <row r="211" spans="10:14" x14ac:dyDescent="0.25">
      <c r="J211" s="43"/>
      <c r="K211" s="43"/>
      <c r="L211" s="44"/>
      <c r="M211" s="43"/>
      <c r="N211" s="43"/>
    </row>
    <row r="212" spans="10:14" x14ac:dyDescent="0.25">
      <c r="J212" s="43"/>
      <c r="K212" s="43"/>
      <c r="L212" s="44"/>
      <c r="M212" s="43"/>
      <c r="N212" s="43"/>
    </row>
    <row r="213" spans="10:14" x14ac:dyDescent="0.25">
      <c r="J213" s="43"/>
      <c r="K213" s="43"/>
      <c r="L213" s="44"/>
      <c r="M213" s="43"/>
      <c r="N213" s="43"/>
    </row>
    <row r="214" spans="10:14" x14ac:dyDescent="0.25">
      <c r="J214" s="43"/>
      <c r="K214" s="43"/>
      <c r="L214" s="44"/>
      <c r="M214" s="43"/>
      <c r="N214" s="43"/>
    </row>
    <row r="215" spans="10:14" x14ac:dyDescent="0.25">
      <c r="J215" s="43"/>
      <c r="K215" s="43"/>
      <c r="L215" s="44"/>
      <c r="M215" s="43"/>
      <c r="N215" s="43"/>
    </row>
    <row r="216" spans="10:14" x14ac:dyDescent="0.25">
      <c r="J216" s="43"/>
      <c r="K216" s="43"/>
      <c r="L216" s="44"/>
      <c r="M216" s="43"/>
      <c r="N216" s="43"/>
    </row>
    <row r="217" spans="10:14" x14ac:dyDescent="0.25">
      <c r="J217" s="43"/>
      <c r="K217" s="43"/>
      <c r="L217" s="44"/>
      <c r="M217" s="43"/>
      <c r="N217" s="43"/>
    </row>
    <row r="218" spans="10:14" x14ac:dyDescent="0.25">
      <c r="J218" s="43"/>
      <c r="K218" s="43"/>
      <c r="L218" s="44"/>
      <c r="M218" s="43"/>
      <c r="N218" s="43"/>
    </row>
    <row r="219" spans="10:14" x14ac:dyDescent="0.25">
      <c r="J219" s="43"/>
      <c r="K219" s="43"/>
      <c r="L219" s="44"/>
      <c r="M219" s="43"/>
      <c r="N219" s="43"/>
    </row>
    <row r="220" spans="10:14" x14ac:dyDescent="0.25">
      <c r="J220" s="43"/>
      <c r="K220" s="43"/>
      <c r="L220" s="44"/>
      <c r="M220" s="43"/>
      <c r="N220" s="43"/>
    </row>
    <row r="221" spans="10:14" x14ac:dyDescent="0.25">
      <c r="J221" s="43"/>
      <c r="K221" s="43"/>
      <c r="L221" s="44"/>
      <c r="M221" s="43"/>
      <c r="N221" s="43"/>
    </row>
    <row r="222" spans="10:14" x14ac:dyDescent="0.25">
      <c r="J222" s="43"/>
      <c r="K222" s="43"/>
      <c r="L222" s="44"/>
      <c r="M222" s="43"/>
      <c r="N222" s="43"/>
    </row>
    <row r="223" spans="10:14" x14ac:dyDescent="0.25">
      <c r="J223" s="43"/>
      <c r="K223" s="43"/>
      <c r="L223" s="44"/>
      <c r="M223" s="43"/>
      <c r="N223" s="43"/>
    </row>
    <row r="224" spans="10:14" x14ac:dyDescent="0.25">
      <c r="J224" s="43"/>
      <c r="K224" s="43"/>
      <c r="L224" s="44"/>
      <c r="M224" s="43"/>
      <c r="N224" s="43"/>
    </row>
    <row r="225" spans="10:14" x14ac:dyDescent="0.25">
      <c r="J225" s="43"/>
      <c r="K225" s="43"/>
      <c r="L225" s="44"/>
      <c r="M225" s="43"/>
      <c r="N225" s="43"/>
    </row>
    <row r="226" spans="10:14" x14ac:dyDescent="0.25">
      <c r="J226" s="43"/>
      <c r="K226" s="43"/>
      <c r="L226" s="44"/>
      <c r="M226" s="43"/>
      <c r="N226" s="43"/>
    </row>
    <row r="227" spans="10:14" x14ac:dyDescent="0.25">
      <c r="J227" s="43"/>
      <c r="K227" s="43"/>
      <c r="L227" s="44"/>
      <c r="M227" s="43"/>
      <c r="N227" s="43"/>
    </row>
    <row r="228" spans="10:14" x14ac:dyDescent="0.25">
      <c r="J228" s="43"/>
      <c r="K228" s="43"/>
      <c r="L228" s="44"/>
      <c r="M228" s="43"/>
      <c r="N228" s="43"/>
    </row>
    <row r="229" spans="10:14" x14ac:dyDescent="0.25">
      <c r="J229" s="43"/>
      <c r="K229" s="43"/>
      <c r="L229" s="44"/>
      <c r="M229" s="43"/>
      <c r="N229" s="43"/>
    </row>
    <row r="230" spans="10:14" x14ac:dyDescent="0.25">
      <c r="J230" s="43"/>
      <c r="K230" s="43"/>
      <c r="L230" s="44"/>
      <c r="M230" s="43"/>
      <c r="N230" s="43"/>
    </row>
    <row r="231" spans="10:14" x14ac:dyDescent="0.25">
      <c r="J231" s="43"/>
      <c r="K231" s="43"/>
      <c r="L231" s="44"/>
      <c r="M231" s="43"/>
      <c r="N231" s="43"/>
    </row>
    <row r="232" spans="10:14" x14ac:dyDescent="0.25">
      <c r="J232" s="43"/>
      <c r="K232" s="43"/>
      <c r="L232" s="44"/>
      <c r="M232" s="43"/>
      <c r="N232" s="43"/>
    </row>
    <row r="233" spans="10:14" x14ac:dyDescent="0.25">
      <c r="J233" s="43"/>
      <c r="K233" s="43"/>
      <c r="L233" s="44"/>
      <c r="M233" s="43"/>
      <c r="N233" s="43"/>
    </row>
    <row r="234" spans="10:14" x14ac:dyDescent="0.25">
      <c r="J234" s="43"/>
      <c r="K234" s="43"/>
      <c r="L234" s="44"/>
      <c r="M234" s="43"/>
      <c r="N234" s="43"/>
    </row>
    <row r="235" spans="10:14" x14ac:dyDescent="0.25">
      <c r="J235" s="43"/>
      <c r="K235" s="43"/>
      <c r="L235" s="44"/>
      <c r="M235" s="43"/>
      <c r="N235" s="43"/>
    </row>
    <row r="236" spans="10:14" x14ac:dyDescent="0.25">
      <c r="J236" s="43"/>
      <c r="K236" s="43"/>
      <c r="L236" s="44"/>
      <c r="M236" s="43"/>
      <c r="N236" s="43"/>
    </row>
    <row r="237" spans="10:14" x14ac:dyDescent="0.25">
      <c r="J237" s="43"/>
      <c r="K237" s="43"/>
      <c r="L237" s="44"/>
      <c r="M237" s="43"/>
      <c r="N237" s="43"/>
    </row>
    <row r="238" spans="10:14" x14ac:dyDescent="0.25">
      <c r="J238" s="43"/>
      <c r="K238" s="43"/>
      <c r="L238" s="44"/>
      <c r="M238" s="43"/>
      <c r="N238" s="43"/>
    </row>
    <row r="239" spans="10:14" x14ac:dyDescent="0.25">
      <c r="J239" s="43"/>
      <c r="K239" s="43"/>
      <c r="L239" s="44"/>
      <c r="M239" s="43"/>
      <c r="N239" s="43"/>
    </row>
    <row r="240" spans="10:14" x14ac:dyDescent="0.25">
      <c r="J240" s="43"/>
      <c r="K240" s="43"/>
      <c r="L240" s="44"/>
      <c r="M240" s="43"/>
      <c r="N240" s="43"/>
    </row>
    <row r="241" spans="10:14" x14ac:dyDescent="0.25">
      <c r="J241" s="43"/>
      <c r="K241" s="43"/>
      <c r="L241" s="44"/>
      <c r="M241" s="43"/>
      <c r="N241" s="43"/>
    </row>
    <row r="242" spans="10:14" x14ac:dyDescent="0.25">
      <c r="J242" s="43"/>
      <c r="K242" s="43"/>
      <c r="L242" s="44"/>
      <c r="M242" s="43"/>
      <c r="N242" s="43"/>
    </row>
    <row r="243" spans="10:14" x14ac:dyDescent="0.25">
      <c r="J243" s="43"/>
      <c r="K243" s="43"/>
      <c r="L243" s="44"/>
      <c r="M243" s="43"/>
      <c r="N243" s="43"/>
    </row>
    <row r="244" spans="10:14" x14ac:dyDescent="0.25">
      <c r="J244" s="43"/>
      <c r="K244" s="43"/>
      <c r="L244" s="44"/>
      <c r="M244" s="43"/>
      <c r="N244" s="43"/>
    </row>
    <row r="245" spans="10:14" x14ac:dyDescent="0.25">
      <c r="J245" s="43"/>
      <c r="K245" s="43"/>
      <c r="L245" s="44"/>
      <c r="M245" s="43"/>
      <c r="N245" s="43"/>
    </row>
    <row r="246" spans="10:14" x14ac:dyDescent="0.25">
      <c r="J246" s="43"/>
      <c r="K246" s="43"/>
      <c r="L246" s="44"/>
      <c r="M246" s="43"/>
      <c r="N246" s="43"/>
    </row>
    <row r="247" spans="10:14" x14ac:dyDescent="0.25">
      <c r="J247" s="43"/>
      <c r="K247" s="43"/>
      <c r="L247" s="44"/>
      <c r="M247" s="43"/>
      <c r="N247" s="43"/>
    </row>
    <row r="248" spans="10:14" x14ac:dyDescent="0.25">
      <c r="J248" s="43"/>
      <c r="K248" s="43"/>
      <c r="L248" s="44"/>
      <c r="M248" s="43"/>
      <c r="N248" s="43"/>
    </row>
    <row r="249" spans="10:14" x14ac:dyDescent="0.25">
      <c r="J249" s="43"/>
      <c r="K249" s="43"/>
      <c r="L249" s="44"/>
      <c r="M249" s="43"/>
      <c r="N249" s="43"/>
    </row>
    <row r="250" spans="10:14" x14ac:dyDescent="0.25">
      <c r="J250" s="43"/>
      <c r="K250" s="43"/>
      <c r="L250" s="44"/>
      <c r="M250" s="43"/>
      <c r="N250" s="43"/>
    </row>
    <row r="251" spans="10:14" x14ac:dyDescent="0.25">
      <c r="J251" s="43"/>
      <c r="K251" s="43"/>
      <c r="L251" s="44"/>
      <c r="M251" s="43"/>
      <c r="N251" s="43"/>
    </row>
    <row r="252" spans="10:14" x14ac:dyDescent="0.25">
      <c r="J252" s="43"/>
      <c r="K252" s="43"/>
      <c r="L252" s="44"/>
      <c r="M252" s="43"/>
      <c r="N252" s="43"/>
    </row>
    <row r="253" spans="10:14" x14ac:dyDescent="0.25">
      <c r="J253" s="43"/>
      <c r="K253" s="43"/>
      <c r="L253" s="44"/>
      <c r="M253" s="43"/>
      <c r="N253" s="43"/>
    </row>
    <row r="254" spans="10:14" x14ac:dyDescent="0.25">
      <c r="J254" s="43"/>
      <c r="K254" s="43"/>
      <c r="L254" s="44"/>
      <c r="M254" s="43"/>
      <c r="N254" s="43"/>
    </row>
    <row r="255" spans="10:14" x14ac:dyDescent="0.25">
      <c r="J255" s="43"/>
      <c r="K255" s="43"/>
      <c r="L255" s="44"/>
      <c r="M255" s="43"/>
      <c r="N255" s="43"/>
    </row>
    <row r="256" spans="10:14" x14ac:dyDescent="0.25">
      <c r="J256" s="43"/>
      <c r="K256" s="43"/>
      <c r="L256" s="44"/>
      <c r="M256" s="43"/>
      <c r="N256" s="43"/>
    </row>
    <row r="257" spans="10:14" x14ac:dyDescent="0.25">
      <c r="J257" s="43"/>
      <c r="K257" s="43"/>
      <c r="L257" s="44"/>
      <c r="M257" s="43"/>
      <c r="N257" s="43"/>
    </row>
    <row r="258" spans="10:14" x14ac:dyDescent="0.25">
      <c r="J258" s="43"/>
      <c r="K258" s="43"/>
      <c r="L258" s="44"/>
      <c r="M258" s="43"/>
      <c r="N258" s="43"/>
    </row>
    <row r="259" spans="10:14" x14ac:dyDescent="0.25">
      <c r="J259" s="43"/>
      <c r="K259" s="43"/>
      <c r="L259" s="44"/>
      <c r="M259" s="43"/>
      <c r="N259" s="43"/>
    </row>
    <row r="260" spans="10:14" x14ac:dyDescent="0.25">
      <c r="J260" s="43"/>
      <c r="K260" s="43"/>
      <c r="L260" s="44"/>
      <c r="M260" s="43"/>
      <c r="N260" s="43"/>
    </row>
    <row r="261" spans="10:14" x14ac:dyDescent="0.25">
      <c r="J261" s="43"/>
      <c r="K261" s="43"/>
      <c r="L261" s="44"/>
      <c r="M261" s="43"/>
      <c r="N261" s="43"/>
    </row>
    <row r="262" spans="10:14" x14ac:dyDescent="0.25">
      <c r="J262" s="43"/>
      <c r="K262" s="43"/>
      <c r="L262" s="44"/>
      <c r="M262" s="43"/>
      <c r="N262" s="43"/>
    </row>
    <row r="263" spans="10:14" x14ac:dyDescent="0.25">
      <c r="J263" s="43"/>
      <c r="K263" s="43"/>
      <c r="L263" s="44"/>
      <c r="M263" s="43"/>
      <c r="N263" s="43"/>
    </row>
    <row r="264" spans="10:14" x14ac:dyDescent="0.25">
      <c r="J264" s="43"/>
      <c r="K264" s="43"/>
      <c r="L264" s="44"/>
      <c r="M264" s="43"/>
      <c r="N264" s="43"/>
    </row>
    <row r="265" spans="10:14" x14ac:dyDescent="0.25">
      <c r="J265" s="43"/>
      <c r="K265" s="43"/>
      <c r="L265" s="44"/>
      <c r="M265" s="43"/>
      <c r="N265" s="43"/>
    </row>
    <row r="266" spans="10:14" x14ac:dyDescent="0.25">
      <c r="J266" s="43"/>
      <c r="K266" s="43"/>
      <c r="L266" s="44"/>
      <c r="M266" s="43"/>
      <c r="N266" s="43"/>
    </row>
    <row r="267" spans="10:14" x14ac:dyDescent="0.25">
      <c r="J267" s="43"/>
      <c r="K267" s="43"/>
      <c r="L267" s="44"/>
      <c r="M267" s="43"/>
      <c r="N267" s="43"/>
    </row>
    <row r="268" spans="10:14" x14ac:dyDescent="0.25">
      <c r="J268" s="43"/>
      <c r="K268" s="43"/>
      <c r="L268" s="44"/>
      <c r="M268" s="43"/>
      <c r="N268" s="43"/>
    </row>
    <row r="269" spans="10:14" x14ac:dyDescent="0.25">
      <c r="J269" s="43"/>
      <c r="K269" s="43"/>
      <c r="L269" s="44"/>
      <c r="M269" s="43"/>
      <c r="N269" s="43"/>
    </row>
    <row r="270" spans="10:14" x14ac:dyDescent="0.25">
      <c r="J270" s="43"/>
      <c r="K270" s="43"/>
      <c r="L270" s="44"/>
      <c r="M270" s="43"/>
      <c r="N270" s="43"/>
    </row>
    <row r="271" spans="10:14" x14ac:dyDescent="0.25">
      <c r="J271" s="43"/>
      <c r="K271" s="43"/>
      <c r="L271" s="44"/>
      <c r="M271" s="43"/>
      <c r="N271" s="43"/>
    </row>
    <row r="272" spans="10:14" x14ac:dyDescent="0.25">
      <c r="J272" s="43"/>
      <c r="K272" s="43"/>
      <c r="L272" s="44"/>
      <c r="M272" s="43"/>
      <c r="N272" s="43"/>
    </row>
    <row r="273" spans="10:14" x14ac:dyDescent="0.25">
      <c r="J273" s="43"/>
      <c r="K273" s="43"/>
      <c r="L273" s="44"/>
      <c r="M273" s="43"/>
      <c r="N273" s="43"/>
    </row>
    <row r="274" spans="10:14" x14ac:dyDescent="0.25">
      <c r="J274" s="43"/>
      <c r="K274" s="43"/>
      <c r="L274" s="44"/>
      <c r="M274" s="43"/>
      <c r="N274" s="43"/>
    </row>
    <row r="275" spans="10:14" x14ac:dyDescent="0.25">
      <c r="J275" s="43"/>
      <c r="K275" s="43"/>
      <c r="L275" s="44"/>
      <c r="M275" s="43"/>
      <c r="N275" s="43"/>
    </row>
    <row r="276" spans="10:14" x14ac:dyDescent="0.25">
      <c r="J276" s="43"/>
      <c r="K276" s="43"/>
      <c r="L276" s="44"/>
      <c r="M276" s="43"/>
      <c r="N276" s="43"/>
    </row>
    <row r="277" spans="10:14" x14ac:dyDescent="0.25">
      <c r="J277" s="43"/>
      <c r="K277" s="43"/>
      <c r="L277" s="44"/>
      <c r="M277" s="43"/>
      <c r="N277" s="43"/>
    </row>
    <row r="278" spans="10:14" x14ac:dyDescent="0.25">
      <c r="J278" s="43"/>
      <c r="K278" s="43"/>
      <c r="L278" s="44"/>
      <c r="M278" s="43"/>
      <c r="N278" s="43"/>
    </row>
    <row r="279" spans="10:14" x14ac:dyDescent="0.25">
      <c r="J279" s="43"/>
      <c r="K279" s="43"/>
      <c r="L279" s="44"/>
      <c r="M279" s="43"/>
      <c r="N279" s="43"/>
    </row>
    <row r="280" spans="10:14" x14ac:dyDescent="0.25">
      <c r="J280" s="43"/>
      <c r="K280" s="43"/>
      <c r="L280" s="44"/>
      <c r="M280" s="43"/>
      <c r="N280" s="43"/>
    </row>
    <row r="281" spans="10:14" x14ac:dyDescent="0.25">
      <c r="J281" s="43"/>
      <c r="K281" s="43"/>
      <c r="L281" s="44"/>
      <c r="M281" s="43"/>
      <c r="N281" s="43"/>
    </row>
    <row r="282" spans="10:14" x14ac:dyDescent="0.25">
      <c r="J282" s="43"/>
      <c r="K282" s="43"/>
      <c r="L282" s="44"/>
      <c r="M282" s="43"/>
      <c r="N282" s="43"/>
    </row>
    <row r="283" spans="10:14" x14ac:dyDescent="0.25">
      <c r="J283" s="43"/>
      <c r="K283" s="43"/>
      <c r="L283" s="44"/>
      <c r="M283" s="43"/>
      <c r="N283" s="43"/>
    </row>
    <row r="284" spans="10:14" x14ac:dyDescent="0.25">
      <c r="J284" s="43"/>
      <c r="K284" s="43"/>
      <c r="L284" s="44"/>
      <c r="M284" s="43"/>
      <c r="N284" s="43"/>
    </row>
    <row r="285" spans="10:14" x14ac:dyDescent="0.25">
      <c r="J285" s="43"/>
      <c r="K285" s="43"/>
      <c r="L285" s="44"/>
      <c r="M285" s="43"/>
      <c r="N285" s="43"/>
    </row>
    <row r="286" spans="10:14" x14ac:dyDescent="0.25">
      <c r="J286" s="43"/>
      <c r="K286" s="43"/>
      <c r="L286" s="44"/>
      <c r="M286" s="43"/>
      <c r="N286" s="43"/>
    </row>
    <row r="287" spans="10:14" x14ac:dyDescent="0.25">
      <c r="J287" s="43"/>
      <c r="K287" s="43"/>
      <c r="L287" s="44"/>
      <c r="M287" s="43"/>
      <c r="N287" s="43"/>
    </row>
    <row r="288" spans="10:14" x14ac:dyDescent="0.25">
      <c r="J288" s="43"/>
      <c r="K288" s="43"/>
      <c r="L288" s="44"/>
      <c r="M288" s="43"/>
      <c r="N288" s="43"/>
    </row>
    <row r="289" spans="10:14" x14ac:dyDescent="0.25">
      <c r="J289" s="43"/>
      <c r="K289" s="43"/>
      <c r="L289" s="44"/>
      <c r="M289" s="43"/>
      <c r="N289" s="43"/>
    </row>
    <row r="290" spans="10:14" x14ac:dyDescent="0.25">
      <c r="J290" s="43"/>
      <c r="K290" s="43"/>
      <c r="L290" s="44"/>
      <c r="M290" s="43"/>
      <c r="N290" s="43"/>
    </row>
    <row r="291" spans="10:14" x14ac:dyDescent="0.25">
      <c r="J291" s="43"/>
      <c r="K291" s="43"/>
      <c r="L291" s="44"/>
      <c r="M291" s="43"/>
      <c r="N291" s="43"/>
    </row>
    <row r="292" spans="10:14" x14ac:dyDescent="0.25">
      <c r="J292" s="43"/>
      <c r="K292" s="43"/>
      <c r="L292" s="44"/>
      <c r="M292" s="43"/>
      <c r="N292" s="43"/>
    </row>
    <row r="293" spans="10:14" x14ac:dyDescent="0.25">
      <c r="J293" s="43"/>
      <c r="K293" s="43"/>
      <c r="L293" s="44"/>
      <c r="M293" s="43"/>
      <c r="N293" s="43"/>
    </row>
    <row r="294" spans="10:14" x14ac:dyDescent="0.25">
      <c r="J294" s="43"/>
      <c r="K294" s="43"/>
      <c r="L294" s="44"/>
      <c r="M294" s="43"/>
      <c r="N294" s="43"/>
    </row>
    <row r="295" spans="10:14" x14ac:dyDescent="0.25">
      <c r="J295" s="43"/>
      <c r="K295" s="43"/>
      <c r="L295" s="44"/>
      <c r="M295" s="43"/>
      <c r="N295" s="43"/>
    </row>
    <row r="296" spans="10:14" x14ac:dyDescent="0.25">
      <c r="J296" s="43"/>
      <c r="K296" s="43"/>
      <c r="L296" s="44"/>
      <c r="M296" s="43"/>
      <c r="N296" s="43"/>
    </row>
    <row r="297" spans="10:14" x14ac:dyDescent="0.25">
      <c r="J297" s="43"/>
      <c r="K297" s="43"/>
      <c r="L297" s="44"/>
      <c r="M297" s="43"/>
      <c r="N297" s="43"/>
    </row>
    <row r="298" spans="10:14" x14ac:dyDescent="0.25">
      <c r="J298" s="43"/>
      <c r="K298" s="43"/>
      <c r="L298" s="44"/>
      <c r="M298" s="43"/>
      <c r="N298" s="43"/>
    </row>
    <row r="299" spans="10:14" x14ac:dyDescent="0.25">
      <c r="J299" s="43"/>
      <c r="K299" s="43"/>
      <c r="L299" s="44"/>
      <c r="M299" s="43"/>
      <c r="N299" s="43"/>
    </row>
    <row r="300" spans="10:14" x14ac:dyDescent="0.25">
      <c r="J300" s="43"/>
      <c r="K300" s="43"/>
      <c r="L300" s="44"/>
      <c r="M300" s="43"/>
      <c r="N300" s="43"/>
    </row>
    <row r="301" spans="10:14" x14ac:dyDescent="0.25">
      <c r="J301" s="43"/>
      <c r="K301" s="43"/>
      <c r="L301" s="44"/>
      <c r="M301" s="43"/>
      <c r="N301" s="43"/>
    </row>
    <row r="302" spans="10:14" x14ac:dyDescent="0.25">
      <c r="J302" s="43"/>
      <c r="K302" s="43"/>
      <c r="L302" s="44"/>
      <c r="M302" s="43"/>
      <c r="N302" s="43"/>
    </row>
    <row r="303" spans="10:14" x14ac:dyDescent="0.25">
      <c r="J303" s="43"/>
      <c r="K303" s="43"/>
      <c r="L303" s="44"/>
      <c r="M303" s="43"/>
      <c r="N303" s="43"/>
    </row>
    <row r="304" spans="10:14" x14ac:dyDescent="0.25">
      <c r="J304" s="43"/>
      <c r="K304" s="43"/>
      <c r="L304" s="44"/>
      <c r="M304" s="43"/>
      <c r="N304" s="43"/>
    </row>
    <row r="305" spans="10:14" x14ac:dyDescent="0.25">
      <c r="J305" s="43"/>
      <c r="K305" s="43"/>
      <c r="L305" s="44"/>
      <c r="M305" s="43"/>
      <c r="N305" s="43"/>
    </row>
    <row r="306" spans="10:14" x14ac:dyDescent="0.25">
      <c r="J306" s="43"/>
      <c r="K306" s="43"/>
      <c r="L306" s="44"/>
      <c r="M306" s="43"/>
      <c r="N306" s="43"/>
    </row>
    <row r="307" spans="10:14" x14ac:dyDescent="0.25">
      <c r="J307" s="43"/>
      <c r="K307" s="43"/>
      <c r="L307" s="44"/>
      <c r="M307" s="43"/>
      <c r="N307" s="43"/>
    </row>
    <row r="308" spans="10:14" x14ac:dyDescent="0.25">
      <c r="J308" s="43"/>
      <c r="K308" s="43"/>
      <c r="L308" s="44"/>
      <c r="M308" s="43"/>
      <c r="N308" s="43"/>
    </row>
    <row r="309" spans="10:14" x14ac:dyDescent="0.25">
      <c r="J309" s="43"/>
      <c r="K309" s="43"/>
      <c r="L309" s="44"/>
      <c r="M309" s="43"/>
      <c r="N309" s="43"/>
    </row>
    <row r="310" spans="10:14" x14ac:dyDescent="0.25">
      <c r="J310" s="43"/>
      <c r="K310" s="43"/>
      <c r="L310" s="44"/>
      <c r="M310" s="43"/>
      <c r="N310" s="43"/>
    </row>
    <row r="311" spans="10:14" x14ac:dyDescent="0.25">
      <c r="J311" s="43"/>
      <c r="K311" s="43"/>
      <c r="L311" s="44"/>
      <c r="M311" s="43"/>
      <c r="N311" s="43"/>
    </row>
    <row r="312" spans="10:14" x14ac:dyDescent="0.25">
      <c r="J312" s="43"/>
      <c r="K312" s="43"/>
      <c r="L312" s="44"/>
      <c r="M312" s="43"/>
      <c r="N312" s="43"/>
    </row>
    <row r="313" spans="10:14" x14ac:dyDescent="0.25">
      <c r="J313" s="43"/>
      <c r="K313" s="43"/>
      <c r="L313" s="44"/>
      <c r="M313" s="43"/>
      <c r="N313" s="43"/>
    </row>
    <row r="314" spans="10:14" x14ac:dyDescent="0.25">
      <c r="J314" s="43"/>
      <c r="K314" s="43"/>
      <c r="L314" s="44"/>
      <c r="M314" s="43"/>
      <c r="N314" s="43"/>
    </row>
    <row r="315" spans="10:14" x14ac:dyDescent="0.25">
      <c r="J315" s="43"/>
      <c r="K315" s="43"/>
      <c r="L315" s="44"/>
      <c r="M315" s="43"/>
      <c r="N315" s="43"/>
    </row>
    <row r="316" spans="10:14" x14ac:dyDescent="0.25">
      <c r="J316" s="43"/>
      <c r="K316" s="43"/>
      <c r="L316" s="44"/>
      <c r="M316" s="43"/>
      <c r="N316" s="43"/>
    </row>
    <row r="317" spans="10:14" x14ac:dyDescent="0.25">
      <c r="J317" s="43"/>
      <c r="K317" s="43"/>
      <c r="L317" s="44"/>
      <c r="M317" s="43"/>
      <c r="N317" s="43"/>
    </row>
    <row r="318" spans="10:14" x14ac:dyDescent="0.25">
      <c r="J318" s="43"/>
      <c r="K318" s="43"/>
      <c r="L318" s="44"/>
      <c r="M318" s="43"/>
      <c r="N318" s="43"/>
    </row>
    <row r="319" spans="10:14" x14ac:dyDescent="0.25">
      <c r="J319" s="43"/>
      <c r="K319" s="43"/>
      <c r="L319" s="44"/>
      <c r="M319" s="43"/>
      <c r="N319" s="43"/>
    </row>
    <row r="320" spans="10:14" x14ac:dyDescent="0.25">
      <c r="J320" s="43"/>
      <c r="K320" s="43"/>
      <c r="L320" s="44"/>
      <c r="M320" s="43"/>
      <c r="N320" s="43"/>
    </row>
    <row r="321" spans="10:14" x14ac:dyDescent="0.25">
      <c r="J321" s="43"/>
      <c r="K321" s="43"/>
      <c r="L321" s="44"/>
      <c r="M321" s="43"/>
      <c r="N321" s="43"/>
    </row>
    <row r="322" spans="10:14" x14ac:dyDescent="0.25">
      <c r="J322" s="43"/>
      <c r="K322" s="43"/>
      <c r="L322" s="44"/>
      <c r="M322" s="43"/>
      <c r="N322" s="43"/>
    </row>
    <row r="323" spans="10:14" x14ac:dyDescent="0.25">
      <c r="J323" s="43"/>
      <c r="K323" s="43"/>
      <c r="L323" s="44"/>
      <c r="M323" s="43"/>
      <c r="N323" s="43"/>
    </row>
    <row r="324" spans="10:14" x14ac:dyDescent="0.25">
      <c r="J324" s="43"/>
      <c r="K324" s="43"/>
      <c r="L324" s="44"/>
      <c r="M324" s="43"/>
      <c r="N324" s="43"/>
    </row>
    <row r="325" spans="10:14" x14ac:dyDescent="0.25">
      <c r="J325" s="43"/>
      <c r="K325" s="43"/>
      <c r="L325" s="44"/>
      <c r="M325" s="43"/>
      <c r="N325" s="43"/>
    </row>
    <row r="326" spans="10:14" x14ac:dyDescent="0.25">
      <c r="J326" s="43"/>
      <c r="K326" s="43"/>
      <c r="L326" s="44"/>
      <c r="M326" s="43"/>
      <c r="N326" s="43"/>
    </row>
    <row r="327" spans="10:14" x14ac:dyDescent="0.25">
      <c r="J327" s="43"/>
      <c r="K327" s="43"/>
      <c r="L327" s="44"/>
      <c r="M327" s="43"/>
      <c r="N327" s="43"/>
    </row>
    <row r="328" spans="10:14" x14ac:dyDescent="0.25">
      <c r="J328" s="43"/>
      <c r="K328" s="43"/>
      <c r="L328" s="44"/>
      <c r="M328" s="43"/>
      <c r="N328" s="43"/>
    </row>
    <row r="329" spans="10:14" x14ac:dyDescent="0.25">
      <c r="J329" s="43"/>
      <c r="K329" s="43"/>
      <c r="L329" s="44"/>
      <c r="M329" s="43"/>
      <c r="N329" s="43"/>
    </row>
    <row r="330" spans="10:14" x14ac:dyDescent="0.25">
      <c r="J330" s="43"/>
      <c r="K330" s="43"/>
      <c r="L330" s="44"/>
      <c r="M330" s="43"/>
      <c r="N330" s="43"/>
    </row>
    <row r="331" spans="10:14" x14ac:dyDescent="0.25">
      <c r="J331" s="43"/>
      <c r="K331" s="43"/>
      <c r="L331" s="44"/>
      <c r="M331" s="43"/>
      <c r="N331" s="43"/>
    </row>
    <row r="332" spans="10:14" x14ac:dyDescent="0.25">
      <c r="J332" s="43"/>
      <c r="K332" s="43"/>
      <c r="L332" s="44"/>
      <c r="M332" s="43"/>
      <c r="N332" s="43"/>
    </row>
    <row r="333" spans="10:14" x14ac:dyDescent="0.25">
      <c r="J333" s="43"/>
      <c r="K333" s="43"/>
      <c r="L333" s="44"/>
      <c r="M333" s="43"/>
      <c r="N333" s="43"/>
    </row>
    <row r="334" spans="10:14" x14ac:dyDescent="0.25">
      <c r="J334" s="43"/>
      <c r="K334" s="43"/>
      <c r="L334" s="44"/>
      <c r="M334" s="43"/>
      <c r="N334" s="43"/>
    </row>
    <row r="335" spans="10:14" x14ac:dyDescent="0.25">
      <c r="J335" s="43"/>
      <c r="K335" s="43"/>
      <c r="L335" s="44"/>
      <c r="M335" s="43"/>
      <c r="N335" s="43"/>
    </row>
    <row r="336" spans="10:14" x14ac:dyDescent="0.25">
      <c r="J336" s="43"/>
      <c r="K336" s="43"/>
      <c r="L336" s="44"/>
      <c r="M336" s="43"/>
      <c r="N336" s="43"/>
    </row>
    <row r="337" spans="10:14" x14ac:dyDescent="0.25">
      <c r="J337" s="43"/>
      <c r="K337" s="43"/>
      <c r="L337" s="44"/>
      <c r="M337" s="43"/>
      <c r="N337" s="43"/>
    </row>
    <row r="338" spans="10:14" x14ac:dyDescent="0.25">
      <c r="J338" s="43"/>
      <c r="K338" s="43"/>
      <c r="L338" s="44"/>
      <c r="M338" s="43"/>
      <c r="N338" s="43"/>
    </row>
    <row r="339" spans="10:14" x14ac:dyDescent="0.25">
      <c r="J339" s="43"/>
      <c r="K339" s="43"/>
      <c r="L339" s="44"/>
      <c r="M339" s="43"/>
      <c r="N339" s="43"/>
    </row>
    <row r="340" spans="10:14" x14ac:dyDescent="0.25">
      <c r="J340" s="43"/>
      <c r="K340" s="43"/>
      <c r="L340" s="44"/>
      <c r="M340" s="43"/>
      <c r="N340" s="43"/>
    </row>
    <row r="341" spans="10:14" x14ac:dyDescent="0.25">
      <c r="J341" s="43"/>
      <c r="K341" s="43"/>
      <c r="L341" s="44"/>
      <c r="M341" s="43"/>
      <c r="N341" s="43"/>
    </row>
    <row r="342" spans="10:14" x14ac:dyDescent="0.25">
      <c r="J342" s="43"/>
      <c r="K342" s="43"/>
      <c r="L342" s="44"/>
      <c r="M342" s="43"/>
      <c r="N342" s="43"/>
    </row>
    <row r="343" spans="10:14" x14ac:dyDescent="0.25">
      <c r="J343" s="43"/>
      <c r="K343" s="43"/>
      <c r="L343" s="44"/>
      <c r="M343" s="43"/>
      <c r="N343" s="43"/>
    </row>
    <row r="344" spans="10:14" x14ac:dyDescent="0.25">
      <c r="J344" s="43"/>
      <c r="K344" s="43"/>
      <c r="L344" s="44"/>
      <c r="M344" s="43"/>
      <c r="N344" s="43"/>
    </row>
    <row r="345" spans="10:14" x14ac:dyDescent="0.25">
      <c r="J345" s="43"/>
      <c r="K345" s="43"/>
      <c r="L345" s="44"/>
      <c r="M345" s="43"/>
      <c r="N345" s="43"/>
    </row>
    <row r="346" spans="10:14" x14ac:dyDescent="0.25">
      <c r="J346" s="43"/>
      <c r="K346" s="43"/>
      <c r="L346" s="44"/>
      <c r="M346" s="43"/>
      <c r="N346" s="43"/>
    </row>
    <row r="347" spans="10:14" x14ac:dyDescent="0.25">
      <c r="J347" s="43"/>
      <c r="K347" s="43"/>
      <c r="L347" s="44"/>
      <c r="M347" s="43"/>
      <c r="N347" s="43"/>
    </row>
    <row r="348" spans="10:14" x14ac:dyDescent="0.25">
      <c r="J348" s="43"/>
      <c r="K348" s="43"/>
      <c r="L348" s="44"/>
      <c r="M348" s="43"/>
      <c r="N348" s="43"/>
    </row>
    <row r="349" spans="10:14" x14ac:dyDescent="0.25">
      <c r="J349" s="43"/>
      <c r="K349" s="43"/>
      <c r="L349" s="44"/>
      <c r="M349" s="43"/>
      <c r="N349" s="43"/>
    </row>
    <row r="350" spans="10:14" x14ac:dyDescent="0.25">
      <c r="J350" s="43"/>
      <c r="K350" s="43"/>
      <c r="L350" s="44"/>
      <c r="M350" s="43"/>
      <c r="N350" s="43"/>
    </row>
    <row r="351" spans="10:14" x14ac:dyDescent="0.25">
      <c r="J351" s="43"/>
      <c r="K351" s="43"/>
      <c r="L351" s="44"/>
      <c r="M351" s="43"/>
      <c r="N351" s="43"/>
    </row>
    <row r="352" spans="10:14" x14ac:dyDescent="0.25">
      <c r="J352" s="43"/>
      <c r="K352" s="43"/>
      <c r="L352" s="44"/>
      <c r="M352" s="43"/>
      <c r="N352" s="43"/>
    </row>
    <row r="353" spans="10:14" x14ac:dyDescent="0.25">
      <c r="J353" s="43"/>
      <c r="K353" s="43"/>
      <c r="L353" s="44"/>
      <c r="M353" s="43"/>
      <c r="N353" s="43"/>
    </row>
    <row r="354" spans="10:14" x14ac:dyDescent="0.25">
      <c r="J354" s="43"/>
      <c r="K354" s="43"/>
      <c r="L354" s="44"/>
      <c r="M354" s="43"/>
      <c r="N354" s="43"/>
    </row>
    <row r="355" spans="10:14" x14ac:dyDescent="0.25">
      <c r="J355" s="43"/>
      <c r="K355" s="43"/>
      <c r="L355" s="44"/>
      <c r="M355" s="43"/>
      <c r="N355" s="43"/>
    </row>
    <row r="356" spans="10:14" x14ac:dyDescent="0.25">
      <c r="J356" s="43"/>
      <c r="K356" s="43"/>
      <c r="L356" s="44"/>
      <c r="M356" s="43"/>
      <c r="N356" s="43"/>
    </row>
    <row r="357" spans="10:14" x14ac:dyDescent="0.25">
      <c r="J357" s="43"/>
      <c r="K357" s="43"/>
      <c r="L357" s="44"/>
      <c r="M357" s="43"/>
      <c r="N357" s="43"/>
    </row>
    <row r="358" spans="10:14" x14ac:dyDescent="0.25">
      <c r="J358" s="43"/>
      <c r="K358" s="43"/>
      <c r="L358" s="44"/>
      <c r="M358" s="43"/>
      <c r="N358" s="43"/>
    </row>
    <row r="359" spans="10:14" x14ac:dyDescent="0.25">
      <c r="J359" s="43"/>
      <c r="K359" s="43"/>
      <c r="L359" s="44"/>
      <c r="M359" s="43"/>
      <c r="N359" s="43"/>
    </row>
    <row r="360" spans="10:14" x14ac:dyDescent="0.25">
      <c r="J360" s="43"/>
      <c r="K360" s="43"/>
      <c r="L360" s="44"/>
      <c r="M360" s="43"/>
      <c r="N360" s="43"/>
    </row>
    <row r="361" spans="10:14" x14ac:dyDescent="0.25">
      <c r="J361" s="43"/>
      <c r="K361" s="43"/>
      <c r="L361" s="44"/>
      <c r="M361" s="43"/>
      <c r="N361" s="43"/>
    </row>
    <row r="362" spans="10:14" x14ac:dyDescent="0.25">
      <c r="J362" s="43"/>
      <c r="K362" s="43"/>
      <c r="L362" s="44"/>
      <c r="M362" s="43"/>
      <c r="N362" s="43"/>
    </row>
    <row r="363" spans="10:14" x14ac:dyDescent="0.25">
      <c r="J363" s="43"/>
      <c r="K363" s="43"/>
      <c r="L363" s="44"/>
      <c r="M363" s="43"/>
      <c r="N363" s="43"/>
    </row>
    <row r="364" spans="10:14" x14ac:dyDescent="0.25">
      <c r="J364" s="43"/>
      <c r="K364" s="43"/>
      <c r="L364" s="44"/>
      <c r="M364" s="43"/>
      <c r="N364" s="43"/>
    </row>
    <row r="365" spans="10:14" x14ac:dyDescent="0.25">
      <c r="J365" s="43"/>
      <c r="K365" s="43"/>
      <c r="L365" s="44"/>
      <c r="M365" s="43"/>
      <c r="N365" s="43"/>
    </row>
    <row r="366" spans="10:14" x14ac:dyDescent="0.25">
      <c r="J366" s="43"/>
      <c r="K366" s="43"/>
      <c r="L366" s="44"/>
      <c r="M366" s="43"/>
      <c r="N366" s="43"/>
    </row>
    <row r="367" spans="10:14" x14ac:dyDescent="0.25">
      <c r="J367" s="43"/>
      <c r="K367" s="43"/>
      <c r="L367" s="44"/>
      <c r="M367" s="43"/>
      <c r="N367" s="43"/>
    </row>
    <row r="368" spans="10:14" x14ac:dyDescent="0.25">
      <c r="J368" s="43"/>
      <c r="K368" s="43"/>
      <c r="L368" s="44"/>
      <c r="M368" s="43"/>
      <c r="N368" s="43"/>
    </row>
    <row r="369" spans="10:14" x14ac:dyDescent="0.25">
      <c r="J369" s="43"/>
      <c r="K369" s="43"/>
      <c r="L369" s="44"/>
      <c r="M369" s="43"/>
      <c r="N369" s="43"/>
    </row>
    <row r="370" spans="10:14" x14ac:dyDescent="0.25">
      <c r="J370" s="43"/>
      <c r="K370" s="43"/>
      <c r="L370" s="44"/>
      <c r="M370" s="43"/>
      <c r="N370" s="43"/>
    </row>
    <row r="371" spans="10:14" x14ac:dyDescent="0.25">
      <c r="J371" s="43"/>
      <c r="K371" s="43"/>
      <c r="L371" s="44"/>
      <c r="M371" s="43"/>
      <c r="N371" s="43"/>
    </row>
    <row r="372" spans="10:14" x14ac:dyDescent="0.25">
      <c r="J372" s="43"/>
      <c r="K372" s="43"/>
      <c r="L372" s="44"/>
      <c r="M372" s="43"/>
      <c r="N372" s="43"/>
    </row>
    <row r="373" spans="10:14" x14ac:dyDescent="0.25">
      <c r="J373" s="43"/>
      <c r="K373" s="43"/>
      <c r="L373" s="44"/>
      <c r="M373" s="43"/>
      <c r="N373" s="43"/>
    </row>
    <row r="374" spans="10:14" x14ac:dyDescent="0.25">
      <c r="J374" s="43"/>
      <c r="K374" s="43"/>
      <c r="L374" s="44"/>
      <c r="M374" s="43"/>
      <c r="N374" s="43"/>
    </row>
    <row r="375" spans="10:14" x14ac:dyDescent="0.25">
      <c r="J375" s="43"/>
      <c r="K375" s="43"/>
      <c r="L375" s="44"/>
      <c r="M375" s="43"/>
      <c r="N375" s="43"/>
    </row>
    <row r="376" spans="10:14" x14ac:dyDescent="0.25">
      <c r="J376" s="43"/>
      <c r="K376" s="43"/>
      <c r="L376" s="44"/>
      <c r="M376" s="43"/>
      <c r="N376" s="43"/>
    </row>
    <row r="377" spans="10:14" x14ac:dyDescent="0.25">
      <c r="J377" s="43"/>
      <c r="K377" s="43"/>
      <c r="L377" s="44"/>
      <c r="M377" s="43"/>
      <c r="N377" s="43"/>
    </row>
    <row r="378" spans="10:14" x14ac:dyDescent="0.25">
      <c r="J378" s="43"/>
      <c r="K378" s="43"/>
      <c r="L378" s="44"/>
      <c r="M378" s="43"/>
      <c r="N378" s="43"/>
    </row>
    <row r="379" spans="10:14" x14ac:dyDescent="0.25">
      <c r="J379" s="43"/>
      <c r="K379" s="43"/>
      <c r="L379" s="44"/>
      <c r="M379" s="43"/>
      <c r="N379" s="43"/>
    </row>
    <row r="380" spans="10:14" x14ac:dyDescent="0.25">
      <c r="J380" s="43"/>
      <c r="K380" s="43"/>
      <c r="L380" s="44"/>
      <c r="M380" s="43"/>
      <c r="N380" s="43"/>
    </row>
    <row r="381" spans="10:14" x14ac:dyDescent="0.25">
      <c r="J381" s="43"/>
      <c r="K381" s="43"/>
      <c r="L381" s="44"/>
      <c r="M381" s="43"/>
      <c r="N381" s="43"/>
    </row>
    <row r="382" spans="10:14" x14ac:dyDescent="0.25">
      <c r="J382" s="43"/>
      <c r="K382" s="43"/>
      <c r="L382" s="44"/>
      <c r="M382" s="43"/>
      <c r="N382" s="43"/>
    </row>
    <row r="383" spans="10:14" x14ac:dyDescent="0.25">
      <c r="J383" s="43"/>
      <c r="K383" s="43"/>
      <c r="L383" s="44"/>
      <c r="M383" s="43"/>
      <c r="N383" s="43"/>
    </row>
    <row r="384" spans="10:14" x14ac:dyDescent="0.25">
      <c r="J384" s="43"/>
      <c r="K384" s="43"/>
      <c r="L384" s="44"/>
      <c r="M384" s="43"/>
      <c r="N384" s="43"/>
    </row>
    <row r="385" spans="10:14" x14ac:dyDescent="0.25">
      <c r="J385" s="43"/>
      <c r="K385" s="43"/>
      <c r="L385" s="44"/>
      <c r="M385" s="43"/>
      <c r="N385" s="43"/>
    </row>
    <row r="386" spans="10:14" x14ac:dyDescent="0.25">
      <c r="J386" s="43"/>
      <c r="K386" s="43"/>
      <c r="L386" s="44"/>
      <c r="M386" s="43"/>
      <c r="N386" s="43"/>
    </row>
    <row r="387" spans="10:14" x14ac:dyDescent="0.25">
      <c r="J387" s="43"/>
      <c r="K387" s="43"/>
      <c r="L387" s="44"/>
      <c r="M387" s="43"/>
      <c r="N387" s="43"/>
    </row>
    <row r="388" spans="10:14" x14ac:dyDescent="0.25">
      <c r="J388" s="43"/>
      <c r="K388" s="43"/>
      <c r="L388" s="44"/>
      <c r="M388" s="43"/>
      <c r="N388" s="43"/>
    </row>
    <row r="389" spans="10:14" x14ac:dyDescent="0.25">
      <c r="J389" s="43"/>
      <c r="K389" s="43"/>
      <c r="L389" s="44"/>
      <c r="M389" s="43"/>
      <c r="N389" s="43"/>
    </row>
    <row r="390" spans="10:14" x14ac:dyDescent="0.25">
      <c r="J390" s="43"/>
      <c r="K390" s="43"/>
      <c r="L390" s="44"/>
      <c r="M390" s="43"/>
      <c r="N390" s="43"/>
    </row>
    <row r="391" spans="10:14" x14ac:dyDescent="0.25">
      <c r="J391" s="43"/>
      <c r="K391" s="43"/>
      <c r="L391" s="44"/>
      <c r="M391" s="43"/>
      <c r="N391" s="43"/>
    </row>
    <row r="392" spans="10:14" x14ac:dyDescent="0.25">
      <c r="J392" s="43"/>
      <c r="K392" s="43"/>
      <c r="L392" s="44"/>
      <c r="M392" s="43"/>
      <c r="N392" s="43"/>
    </row>
    <row r="393" spans="10:14" x14ac:dyDescent="0.25">
      <c r="J393" s="43"/>
      <c r="K393" s="43"/>
      <c r="L393" s="44"/>
      <c r="M393" s="43"/>
      <c r="N393" s="43"/>
    </row>
    <row r="394" spans="10:14" x14ac:dyDescent="0.25">
      <c r="J394" s="43"/>
      <c r="K394" s="43"/>
      <c r="L394" s="44"/>
      <c r="M394" s="43"/>
      <c r="N394" s="43"/>
    </row>
    <row r="395" spans="10:14" x14ac:dyDescent="0.25">
      <c r="J395" s="43"/>
      <c r="K395" s="43"/>
      <c r="L395" s="44"/>
      <c r="M395" s="43"/>
      <c r="N395" s="43"/>
    </row>
    <row r="396" spans="10:14" x14ac:dyDescent="0.25">
      <c r="J396" s="43"/>
      <c r="K396" s="43"/>
      <c r="L396" s="44"/>
      <c r="M396" s="43"/>
      <c r="N396" s="43"/>
    </row>
    <row r="397" spans="10:14" x14ac:dyDescent="0.25">
      <c r="J397" s="43"/>
      <c r="K397" s="43"/>
      <c r="L397" s="44"/>
      <c r="M397" s="43"/>
      <c r="N397" s="43"/>
    </row>
    <row r="398" spans="10:14" x14ac:dyDescent="0.25">
      <c r="J398" s="43"/>
      <c r="K398" s="43"/>
      <c r="L398" s="44"/>
      <c r="M398" s="43"/>
      <c r="N398" s="43"/>
    </row>
    <row r="399" spans="10:14" x14ac:dyDescent="0.25">
      <c r="J399" s="43"/>
      <c r="K399" s="43"/>
      <c r="L399" s="44"/>
      <c r="M399" s="43"/>
      <c r="N399" s="43"/>
    </row>
    <row r="400" spans="10:14" x14ac:dyDescent="0.25">
      <c r="J400" s="43"/>
      <c r="K400" s="43"/>
      <c r="L400" s="44"/>
      <c r="M400" s="43"/>
      <c r="N400" s="43"/>
    </row>
    <row r="401" spans="10:14" x14ac:dyDescent="0.25">
      <c r="J401" s="43"/>
      <c r="K401" s="43"/>
      <c r="L401" s="44"/>
      <c r="M401" s="43"/>
      <c r="N401" s="43"/>
    </row>
    <row r="402" spans="10:14" x14ac:dyDescent="0.25">
      <c r="J402" s="43"/>
      <c r="K402" s="43"/>
      <c r="L402" s="44"/>
      <c r="M402" s="43"/>
      <c r="N402" s="43"/>
    </row>
    <row r="403" spans="10:14" x14ac:dyDescent="0.25">
      <c r="J403" s="43"/>
      <c r="K403" s="43"/>
      <c r="L403" s="44"/>
      <c r="M403" s="43"/>
      <c r="N403" s="43"/>
    </row>
    <row r="404" spans="10:14" x14ac:dyDescent="0.25">
      <c r="J404" s="43"/>
      <c r="K404" s="43"/>
      <c r="L404" s="44"/>
      <c r="M404" s="43"/>
      <c r="N404" s="43"/>
    </row>
    <row r="405" spans="10:14" x14ac:dyDescent="0.25">
      <c r="J405" s="43"/>
      <c r="K405" s="43"/>
      <c r="L405" s="44"/>
      <c r="M405" s="43"/>
      <c r="N405" s="43"/>
    </row>
    <row r="406" spans="10:14" x14ac:dyDescent="0.25">
      <c r="J406" s="43"/>
      <c r="K406" s="43"/>
      <c r="L406" s="44"/>
      <c r="M406" s="43"/>
      <c r="N406" s="43"/>
    </row>
    <row r="407" spans="10:14" x14ac:dyDescent="0.25">
      <c r="J407" s="43"/>
      <c r="K407" s="43"/>
      <c r="L407" s="44"/>
      <c r="M407" s="43"/>
      <c r="N407" s="43"/>
    </row>
    <row r="408" spans="10:14" x14ac:dyDescent="0.25">
      <c r="J408" s="43"/>
      <c r="K408" s="43"/>
      <c r="L408" s="44"/>
      <c r="M408" s="43"/>
      <c r="N408" s="43"/>
    </row>
    <row r="409" spans="10:14" x14ac:dyDescent="0.25">
      <c r="J409" s="43"/>
      <c r="K409" s="43"/>
      <c r="L409" s="44"/>
      <c r="M409" s="43"/>
      <c r="N409" s="43"/>
    </row>
    <row r="410" spans="10:14" x14ac:dyDescent="0.25">
      <c r="J410" s="43"/>
      <c r="K410" s="43"/>
      <c r="L410" s="44"/>
      <c r="M410" s="43"/>
      <c r="N410" s="43"/>
    </row>
    <row r="411" spans="10:14" x14ac:dyDescent="0.25">
      <c r="J411" s="43"/>
      <c r="K411" s="43"/>
      <c r="L411" s="45"/>
      <c r="M411" s="43"/>
      <c r="N411" s="43"/>
    </row>
    <row r="412" spans="10:14" x14ac:dyDescent="0.25">
      <c r="J412" s="43"/>
      <c r="K412" s="43"/>
      <c r="L412" s="43"/>
      <c r="M412" s="43"/>
      <c r="N412" s="43"/>
    </row>
    <row r="413" spans="10:14" x14ac:dyDescent="0.25">
      <c r="J413" s="43"/>
      <c r="K413" s="43"/>
      <c r="L413" s="43"/>
      <c r="M413" s="43"/>
      <c r="N413" s="43"/>
    </row>
    <row r="414" spans="10:14" x14ac:dyDescent="0.25">
      <c r="J414" s="43"/>
      <c r="K414" s="43"/>
      <c r="L414" s="43"/>
      <c r="M414" s="43"/>
      <c r="N414" s="43"/>
    </row>
  </sheetData>
  <sheetProtection selectLockedCells="1"/>
  <conditionalFormatting sqref="A2:A199">
    <cfRule type="duplicateValues" dxfId="50" priority="4"/>
  </conditionalFormatting>
  <dataValidations count="2">
    <dataValidation type="decimal" allowBlank="1" showInputMessage="1" showErrorMessage="1" sqref="B2:B199" xr:uid="{90745094-6926-4220-A46B-6220A034A7DB}">
      <formula1>0</formula1>
      <formula2>1</formula2>
    </dataValidation>
    <dataValidation type="whole" allowBlank="1" showInputMessage="1" showErrorMessage="1" sqref="G1:I1048576" xr:uid="{ED994053-9AF1-4B48-BB84-B4C82F8C6935}">
      <formula1>0</formula1>
      <formula2>22</formula2>
    </dataValidation>
  </dataValidations>
  <pageMargins left="0.7" right="0.7" top="0.75" bottom="0.75" header="0.3" footer="0.3"/>
  <pageSetup paperSize="9" orientation="portrait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2CB16-F29A-460B-8B0D-764778514B6B}">
  <sheetPr codeName="Feuil5">
    <tabColor rgb="FF7030A0"/>
  </sheetPr>
  <dimension ref="B4:B36"/>
  <sheetViews>
    <sheetView showGridLines="0" topLeftCell="A7" zoomScaleNormal="100" workbookViewId="0">
      <selection activeCell="B18" sqref="B18:B19"/>
    </sheetView>
  </sheetViews>
  <sheetFormatPr baseColWidth="10" defaultRowHeight="15" x14ac:dyDescent="0.25"/>
  <cols>
    <col min="1" max="1" width="5.7109375" customWidth="1"/>
    <col min="2" max="2" width="79.140625" customWidth="1"/>
  </cols>
  <sheetData>
    <row r="4" spans="2:2" ht="15" customHeight="1" x14ac:dyDescent="0.25"/>
    <row r="5" spans="2:2" x14ac:dyDescent="0.25">
      <c r="B5" s="30"/>
    </row>
    <row r="6" spans="2:2" ht="15" customHeight="1" x14ac:dyDescent="0.25">
      <c r="B6" s="68" t="s">
        <v>269</v>
      </c>
    </row>
    <row r="7" spans="2:2" ht="15" customHeight="1" x14ac:dyDescent="0.25">
      <c r="B7" s="200" t="s">
        <v>277</v>
      </c>
    </row>
    <row r="8" spans="2:2" ht="36.4" customHeight="1" x14ac:dyDescent="0.25">
      <c r="B8" s="200"/>
    </row>
    <row r="9" spans="2:2" ht="18.75" customHeight="1" x14ac:dyDescent="0.25">
      <c r="B9" s="68" t="s">
        <v>270</v>
      </c>
    </row>
    <row r="10" spans="2:2" ht="15" customHeight="1" x14ac:dyDescent="0.25">
      <c r="B10" s="146" t="s">
        <v>298</v>
      </c>
    </row>
    <row r="11" spans="2:2" ht="15" customHeight="1" x14ac:dyDescent="0.25">
      <c r="B11" s="148" t="s">
        <v>296</v>
      </c>
    </row>
    <row r="12" spans="2:2" ht="15" customHeight="1" x14ac:dyDescent="0.25">
      <c r="B12" s="147" t="s">
        <v>304</v>
      </c>
    </row>
    <row r="13" spans="2:2" ht="15" customHeight="1" x14ac:dyDescent="0.25">
      <c r="B13" s="149" t="s">
        <v>299</v>
      </c>
    </row>
    <row r="14" spans="2:2" ht="30" x14ac:dyDescent="0.25">
      <c r="B14" s="147" t="s">
        <v>305</v>
      </c>
    </row>
    <row r="15" spans="2:2" ht="30" x14ac:dyDescent="0.25">
      <c r="B15" s="147" t="s">
        <v>297</v>
      </c>
    </row>
    <row r="16" spans="2:2" ht="15" customHeight="1" x14ac:dyDescent="0.25">
      <c r="B16" s="146"/>
    </row>
    <row r="17" spans="2:2" x14ac:dyDescent="0.25">
      <c r="B17" s="68" t="s">
        <v>271</v>
      </c>
    </row>
    <row r="18" spans="2:2" x14ac:dyDescent="0.25">
      <c r="B18" s="200" t="s">
        <v>278</v>
      </c>
    </row>
    <row r="19" spans="2:2" ht="15" customHeight="1" x14ac:dyDescent="0.25">
      <c r="B19" s="200"/>
    </row>
    <row r="20" spans="2:2" ht="15" customHeight="1" x14ac:dyDescent="0.25">
      <c r="B20" s="145"/>
    </row>
    <row r="21" spans="2:2" x14ac:dyDescent="0.25">
      <c r="B21" s="68" t="s">
        <v>272</v>
      </c>
    </row>
    <row r="22" spans="2:2" ht="15" customHeight="1" x14ac:dyDescent="0.25">
      <c r="B22" s="200" t="s">
        <v>279</v>
      </c>
    </row>
    <row r="23" spans="2:2" ht="30" customHeight="1" x14ac:dyDescent="0.25">
      <c r="B23" s="200"/>
    </row>
    <row r="24" spans="2:2" x14ac:dyDescent="0.25">
      <c r="B24" s="201" t="s">
        <v>273</v>
      </c>
    </row>
    <row r="25" spans="2:2" x14ac:dyDescent="0.25">
      <c r="B25" s="201"/>
    </row>
    <row r="26" spans="2:2" x14ac:dyDescent="0.25">
      <c r="B26" s="199" t="s">
        <v>280</v>
      </c>
    </row>
    <row r="27" spans="2:2" x14ac:dyDescent="0.25">
      <c r="B27" s="199"/>
    </row>
    <row r="28" spans="2:2" x14ac:dyDescent="0.25">
      <c r="B28" s="199"/>
    </row>
    <row r="29" spans="2:2" x14ac:dyDescent="0.25">
      <c r="B29" s="142" t="s">
        <v>289</v>
      </c>
    </row>
    <row r="30" spans="2:2" ht="15" customHeight="1" x14ac:dyDescent="0.25">
      <c r="B30" s="198" t="s">
        <v>290</v>
      </c>
    </row>
    <row r="31" spans="2:2" x14ac:dyDescent="0.25">
      <c r="B31" s="198"/>
    </row>
    <row r="33" spans="2:2" x14ac:dyDescent="0.25">
      <c r="B33" s="150" t="s">
        <v>303</v>
      </c>
    </row>
    <row r="34" spans="2:2" x14ac:dyDescent="0.25">
      <c r="B34" s="151" t="s">
        <v>300</v>
      </c>
    </row>
    <row r="35" spans="2:2" x14ac:dyDescent="0.25">
      <c r="B35" s="151" t="s">
        <v>302</v>
      </c>
    </row>
    <row r="36" spans="2:2" x14ac:dyDescent="0.25">
      <c r="B36" s="152" t="s">
        <v>301</v>
      </c>
    </row>
  </sheetData>
  <sheetProtection algorithmName="SHA-512" hashValue="JtEuNVwRYlyFWDsi6cHeCSegPRZFt/Z9zaGPS2n16quoe6p1NP6/SrlsgbXvDn7FKRc+HZrfxdARoVahmh4/Qw==" saltValue="493DubdzSUle1Bb1HJQ1zw==" spinCount="100000" sheet="1" selectLockedCells="1"/>
  <mergeCells count="6">
    <mergeCell ref="B30:B31"/>
    <mergeCell ref="B26:B28"/>
    <mergeCell ref="B7:B8"/>
    <mergeCell ref="B18:B19"/>
    <mergeCell ref="B22:B23"/>
    <mergeCell ref="B24:B2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97848-8968-4E94-B431-70CBC4D14F4A}">
  <sheetPr>
    <tabColor rgb="FF005CA9"/>
  </sheetPr>
  <dimension ref="B1:I35"/>
  <sheetViews>
    <sheetView showGridLines="0" workbookViewId="0">
      <selection activeCell="E27" sqref="E27:G28"/>
    </sheetView>
  </sheetViews>
  <sheetFormatPr baseColWidth="10" defaultRowHeight="15" x14ac:dyDescent="0.25"/>
  <cols>
    <col min="1" max="1" width="5.7109375" customWidth="1"/>
    <col min="2" max="2" width="5.5703125" customWidth="1"/>
    <col min="6" max="6" width="7.28515625" customWidth="1"/>
    <col min="9" max="9" width="5.5703125" customWidth="1"/>
  </cols>
  <sheetData>
    <row r="1" spans="2:9" ht="15.75" thickBot="1" x14ac:dyDescent="0.3"/>
    <row r="2" spans="2:9" ht="13.9" customHeight="1" x14ac:dyDescent="0.25">
      <c r="B2" s="78"/>
      <c r="C2" s="79"/>
      <c r="D2" s="79"/>
      <c r="E2" s="79"/>
      <c r="F2" s="79"/>
      <c r="G2" s="79"/>
      <c r="H2" s="79"/>
      <c r="I2" s="80"/>
    </row>
    <row r="3" spans="2:9" ht="13.9" customHeight="1" x14ac:dyDescent="0.25">
      <c r="B3" s="4"/>
      <c r="C3" s="61"/>
      <c r="D3" s="61"/>
      <c r="E3" s="61"/>
      <c r="F3" s="61"/>
      <c r="G3" s="61"/>
      <c r="H3" s="61"/>
      <c r="I3" s="62"/>
    </row>
    <row r="4" spans="2:9" ht="13.9" customHeight="1" x14ac:dyDescent="0.25">
      <c r="B4" s="4"/>
      <c r="C4" s="206" t="s">
        <v>274</v>
      </c>
      <c r="D4" s="206"/>
      <c r="E4" s="206"/>
      <c r="F4" s="61"/>
      <c r="G4" s="61"/>
      <c r="H4" s="61"/>
      <c r="I4" s="62"/>
    </row>
    <row r="5" spans="2:9" ht="13.9" customHeight="1" x14ac:dyDescent="0.25">
      <c r="B5" s="4"/>
      <c r="C5" s="61"/>
      <c r="D5" s="61"/>
      <c r="E5" s="61"/>
      <c r="F5" s="61"/>
      <c r="G5" s="61"/>
      <c r="H5" s="61"/>
      <c r="I5" s="62"/>
    </row>
    <row r="6" spans="2:9" ht="13.9" customHeight="1" x14ac:dyDescent="0.25">
      <c r="B6" s="4"/>
      <c r="C6" s="61"/>
      <c r="D6" s="61"/>
      <c r="E6" s="61"/>
      <c r="F6" s="61"/>
      <c r="G6" s="61"/>
      <c r="H6" s="61"/>
      <c r="I6" s="62"/>
    </row>
    <row r="7" spans="2:9" ht="13.9" customHeight="1" x14ac:dyDescent="0.25">
      <c r="B7" s="4"/>
      <c r="C7" s="207" t="s">
        <v>2</v>
      </c>
      <c r="D7" s="207"/>
      <c r="E7" s="207"/>
      <c r="F7" s="207"/>
      <c r="G7" s="207"/>
      <c r="H7" s="207"/>
      <c r="I7" s="208"/>
    </row>
    <row r="8" spans="2:9" ht="13.9" customHeight="1" x14ac:dyDescent="0.45">
      <c r="B8" s="4"/>
      <c r="C8" s="72"/>
      <c r="D8" s="72"/>
      <c r="E8" s="72"/>
      <c r="F8" s="72"/>
      <c r="G8" s="72"/>
      <c r="H8" s="72"/>
      <c r="I8" s="73"/>
    </row>
    <row r="9" spans="2:9" ht="13.9" customHeight="1" x14ac:dyDescent="0.3">
      <c r="B9" s="4"/>
      <c r="C9" s="202" t="s">
        <v>266</v>
      </c>
      <c r="D9" s="203"/>
      <c r="E9" s="203"/>
      <c r="F9" s="203"/>
      <c r="G9" s="203"/>
      <c r="H9" s="203"/>
      <c r="I9" s="204"/>
    </row>
    <row r="10" spans="2:9" ht="13.9" customHeight="1" x14ac:dyDescent="0.3">
      <c r="B10" s="4"/>
      <c r="C10" s="71" t="s">
        <v>281</v>
      </c>
      <c r="D10" s="71"/>
      <c r="E10" s="84"/>
      <c r="F10" s="84"/>
      <c r="G10" s="84"/>
      <c r="H10" s="84"/>
      <c r="I10" s="75"/>
    </row>
    <row r="11" spans="2:9" ht="15.75" customHeight="1" x14ac:dyDescent="0.3">
      <c r="B11" s="4"/>
      <c r="C11" s="205" t="s">
        <v>291</v>
      </c>
      <c r="D11" s="205"/>
      <c r="E11" s="205"/>
      <c r="F11" s="205"/>
      <c r="G11" s="205"/>
      <c r="H11" s="205"/>
      <c r="I11" s="75"/>
    </row>
    <row r="12" spans="2:9" ht="15.75" customHeight="1" x14ac:dyDescent="0.3">
      <c r="B12" s="4"/>
      <c r="C12" s="205"/>
      <c r="D12" s="205"/>
      <c r="E12" s="205"/>
      <c r="F12" s="205"/>
      <c r="G12" s="205"/>
      <c r="H12" s="205"/>
      <c r="I12" s="75"/>
    </row>
    <row r="13" spans="2:9" ht="13.9" customHeight="1" x14ac:dyDescent="0.3">
      <c r="B13" s="4"/>
      <c r="C13" s="205"/>
      <c r="D13" s="205"/>
      <c r="E13" s="205"/>
      <c r="F13" s="205"/>
      <c r="G13" s="205"/>
      <c r="H13" s="205"/>
      <c r="I13" s="141"/>
    </row>
    <row r="14" spans="2:9" ht="13.9" customHeight="1" x14ac:dyDescent="0.3">
      <c r="B14" s="4"/>
      <c r="C14" s="77"/>
      <c r="D14" s="63"/>
      <c r="E14" s="74"/>
      <c r="F14" s="74"/>
      <c r="G14" s="74"/>
      <c r="H14" s="74"/>
      <c r="I14" s="75"/>
    </row>
    <row r="15" spans="2:9" ht="13.9" customHeight="1" x14ac:dyDescent="0.3">
      <c r="B15" s="4"/>
      <c r="C15" s="202" t="s">
        <v>265</v>
      </c>
      <c r="D15" s="203"/>
      <c r="E15" s="203"/>
      <c r="F15" s="203"/>
      <c r="G15" s="203"/>
      <c r="H15" s="203"/>
      <c r="I15" s="204"/>
    </row>
    <row r="16" spans="2:9" ht="13.9" customHeight="1" x14ac:dyDescent="0.25">
      <c r="B16" s="4"/>
      <c r="C16" s="71" t="s">
        <v>282</v>
      </c>
      <c r="D16" s="71"/>
      <c r="E16" s="84"/>
      <c r="F16" s="84"/>
      <c r="G16" s="84"/>
      <c r="H16" s="84"/>
      <c r="I16" s="85"/>
    </row>
    <row r="17" spans="2:9" ht="13.9" customHeight="1" x14ac:dyDescent="0.25">
      <c r="B17" s="4"/>
      <c r="C17" s="71" t="s">
        <v>293</v>
      </c>
      <c r="D17" s="71"/>
      <c r="E17" s="84"/>
      <c r="F17" s="84"/>
      <c r="G17" s="84"/>
      <c r="H17" s="84"/>
      <c r="I17" s="85"/>
    </row>
    <row r="18" spans="2:9" ht="13.9" customHeight="1" x14ac:dyDescent="0.25">
      <c r="B18" s="4"/>
      <c r="C18" s="209" t="s">
        <v>292</v>
      </c>
      <c r="D18" s="209"/>
      <c r="E18" s="209"/>
      <c r="F18" s="209"/>
      <c r="G18" s="209"/>
      <c r="H18" s="209"/>
      <c r="I18" s="143"/>
    </row>
    <row r="19" spans="2:9" ht="13.9" customHeight="1" x14ac:dyDescent="0.3">
      <c r="B19" s="4"/>
      <c r="C19" s="77"/>
      <c r="D19" s="63"/>
      <c r="E19" s="74"/>
      <c r="F19" s="74"/>
      <c r="G19" s="74"/>
      <c r="H19" s="74"/>
      <c r="I19" s="75"/>
    </row>
    <row r="20" spans="2:9" ht="13.9" customHeight="1" x14ac:dyDescent="0.3">
      <c r="B20" s="4"/>
      <c r="C20" s="202" t="s">
        <v>267</v>
      </c>
      <c r="D20" s="203"/>
      <c r="E20" s="203"/>
      <c r="F20" s="203"/>
      <c r="G20" s="203"/>
      <c r="H20" s="203"/>
      <c r="I20" s="204"/>
    </row>
    <row r="21" spans="2:9" ht="13.9" customHeight="1" x14ac:dyDescent="0.25">
      <c r="B21" s="4"/>
      <c r="C21" s="205" t="s">
        <v>294</v>
      </c>
      <c r="D21" s="205"/>
      <c r="E21" s="205"/>
      <c r="F21" s="205"/>
      <c r="G21" s="205"/>
      <c r="H21" s="205"/>
      <c r="I21" s="87"/>
    </row>
    <row r="22" spans="2:9" ht="13.9" customHeight="1" x14ac:dyDescent="0.25">
      <c r="B22" s="4"/>
      <c r="C22" s="205"/>
      <c r="D22" s="205"/>
      <c r="E22" s="205"/>
      <c r="F22" s="205"/>
      <c r="G22" s="205"/>
      <c r="H22" s="205"/>
      <c r="I22" s="86"/>
    </row>
    <row r="23" spans="2:9" ht="13.9" customHeight="1" x14ac:dyDescent="0.3">
      <c r="B23" s="4"/>
      <c r="C23" s="69"/>
      <c r="D23" s="69"/>
      <c r="E23" s="69"/>
      <c r="F23" s="69"/>
      <c r="G23" s="69"/>
      <c r="H23" s="69"/>
      <c r="I23" s="70"/>
    </row>
    <row r="24" spans="2:9" ht="13.9" customHeight="1" x14ac:dyDescent="0.3">
      <c r="B24" s="4"/>
      <c r="C24" s="202" t="s">
        <v>268</v>
      </c>
      <c r="D24" s="203"/>
      <c r="E24" s="203"/>
      <c r="F24" s="203"/>
      <c r="G24" s="203"/>
      <c r="H24" s="203"/>
      <c r="I24" s="204"/>
    </row>
    <row r="25" spans="2:9" ht="13.9" customHeight="1" x14ac:dyDescent="0.25">
      <c r="B25" s="4"/>
      <c r="C25" s="206" t="s">
        <v>295</v>
      </c>
      <c r="D25" s="206"/>
      <c r="E25" s="206"/>
      <c r="F25" s="206"/>
      <c r="G25" s="206"/>
      <c r="H25" s="206"/>
      <c r="I25" s="213"/>
    </row>
    <row r="26" spans="2:9" ht="13.9" customHeight="1" x14ac:dyDescent="0.25">
      <c r="B26" s="4"/>
      <c r="C26" s="61"/>
      <c r="D26" s="61"/>
      <c r="E26" s="61"/>
      <c r="F26" s="61"/>
      <c r="G26" s="61"/>
      <c r="H26" s="61"/>
      <c r="I26" s="62"/>
    </row>
    <row r="27" spans="2:9" ht="13.9" customHeight="1" x14ac:dyDescent="0.3">
      <c r="B27" s="4"/>
      <c r="C27" s="61"/>
      <c r="D27" s="61"/>
      <c r="E27" s="212" t="s">
        <v>0</v>
      </c>
      <c r="F27" s="212"/>
      <c r="G27" s="212"/>
      <c r="H27" s="63"/>
      <c r="I27" s="65"/>
    </row>
    <row r="28" spans="2:9" ht="13.9" customHeight="1" x14ac:dyDescent="0.3">
      <c r="B28" s="4"/>
      <c r="C28" s="61"/>
      <c r="D28" s="61"/>
      <c r="E28" s="212"/>
      <c r="F28" s="212"/>
      <c r="G28" s="212"/>
      <c r="H28" s="63"/>
      <c r="I28" s="65"/>
    </row>
    <row r="29" spans="2:9" ht="13.9" customHeight="1" x14ac:dyDescent="0.25">
      <c r="B29" s="4"/>
      <c r="C29" s="61"/>
      <c r="D29" s="61"/>
      <c r="E29" s="212" t="s">
        <v>263</v>
      </c>
      <c r="F29" s="212"/>
      <c r="G29" s="212"/>
      <c r="H29" s="212"/>
      <c r="I29" s="66"/>
    </row>
    <row r="30" spans="2:9" ht="13.9" customHeight="1" x14ac:dyDescent="0.25">
      <c r="B30" s="4"/>
      <c r="C30" s="61"/>
      <c r="D30" s="61"/>
      <c r="E30" s="212"/>
      <c r="F30" s="212"/>
      <c r="G30" s="212"/>
      <c r="H30" s="212"/>
      <c r="I30" s="66"/>
    </row>
    <row r="31" spans="2:9" ht="13.9" customHeight="1" x14ac:dyDescent="0.25">
      <c r="B31" s="4"/>
      <c r="C31" s="61"/>
      <c r="D31" s="61"/>
      <c r="E31" s="211" t="s">
        <v>262</v>
      </c>
      <c r="F31" s="211"/>
      <c r="G31" s="211"/>
      <c r="H31" s="64"/>
      <c r="I31" s="67"/>
    </row>
    <row r="32" spans="2:9" ht="13.9" customHeight="1" x14ac:dyDescent="0.25">
      <c r="B32" s="4"/>
      <c r="C32" s="61"/>
      <c r="D32" s="61"/>
      <c r="E32" s="211"/>
      <c r="F32" s="211"/>
      <c r="G32" s="211"/>
      <c r="H32" s="64"/>
      <c r="I32" s="67"/>
    </row>
    <row r="33" spans="2:9" ht="13.9" customHeight="1" x14ac:dyDescent="0.3">
      <c r="B33" s="4"/>
      <c r="C33" s="61"/>
      <c r="D33" s="61"/>
      <c r="E33" s="210" t="s">
        <v>1</v>
      </c>
      <c r="F33" s="210"/>
      <c r="G33" s="210"/>
      <c r="H33" s="63"/>
      <c r="I33" s="65"/>
    </row>
    <row r="34" spans="2:9" ht="13.9" customHeight="1" x14ac:dyDescent="0.25">
      <c r="B34" s="4"/>
      <c r="C34" s="61"/>
      <c r="D34" s="61"/>
      <c r="E34" s="210"/>
      <c r="F34" s="210"/>
      <c r="G34" s="210"/>
      <c r="H34" s="71"/>
      <c r="I34" s="62"/>
    </row>
    <row r="35" spans="2:9" ht="13.9" customHeight="1" thickBot="1" x14ac:dyDescent="0.3">
      <c r="B35" s="81"/>
      <c r="C35" s="82"/>
      <c r="D35" s="82"/>
      <c r="E35" s="82"/>
      <c r="F35" s="82"/>
      <c r="G35" s="82"/>
      <c r="H35" s="82"/>
      <c r="I35" s="83"/>
    </row>
  </sheetData>
  <sheetProtection algorithmName="SHA-512" hashValue="DiahNr0SFejsKbyTOPyCLed/Kil6hM20yIxfM084BwLtCfiLULmfOrfaKMFkeOYnGfFM1PikVwUtkO2r/mQz/A==" saltValue="3h9Vxc0fq6UY5Yydw1ah1g==" spinCount="100000" sheet="1" objects="1" scenarios="1" selectLockedCells="1"/>
  <mergeCells count="14">
    <mergeCell ref="E33:G34"/>
    <mergeCell ref="E31:G32"/>
    <mergeCell ref="E29:H30"/>
    <mergeCell ref="E27:G28"/>
    <mergeCell ref="C25:I25"/>
    <mergeCell ref="C20:I20"/>
    <mergeCell ref="C24:I24"/>
    <mergeCell ref="C21:H22"/>
    <mergeCell ref="C4:E4"/>
    <mergeCell ref="C7:I7"/>
    <mergeCell ref="C9:I9"/>
    <mergeCell ref="C15:I15"/>
    <mergeCell ref="C11:H13"/>
    <mergeCell ref="C18:H18"/>
  </mergeCells>
  <hyperlinks>
    <hyperlink ref="E27" r:id="rId1" xr:uid="{8A0B37CD-7AEE-4C8B-BE01-1BAF82192EA1}"/>
    <hyperlink ref="E31" r:id="rId2" display="formation@ac-and-o.com" xr:uid="{81D40F6E-D5B6-495F-BC40-122F3EC2AE6A}"/>
    <hyperlink ref="E29" r:id="rId3" display="https://www.linkedin.com/company/ac&amp;o" xr:uid="{B2AB778F-3044-4C31-8A21-C4D2A1E5C3BB}"/>
  </hyperlinks>
  <pageMargins left="0.7" right="0.7" top="0.75" bottom="0.75" header="0.3" footer="0.3"/>
  <pageSetup paperSize="9" orientation="portrait" horizontalDpi="0" verticalDpi="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1F8D9-EBC3-496F-9F54-18BC5C84CBE1}">
  <sheetPr codeName="Feuil3">
    <tabColor theme="0" tint="-0.34998626667073579"/>
  </sheetPr>
  <dimension ref="B1:AZ203"/>
  <sheetViews>
    <sheetView topLeftCell="Q1" workbookViewId="0">
      <selection activeCell="J20" sqref="J20"/>
    </sheetView>
  </sheetViews>
  <sheetFormatPr baseColWidth="10" defaultRowHeight="15" x14ac:dyDescent="0.25"/>
  <cols>
    <col min="1" max="1" width="2.7109375" customWidth="1"/>
    <col min="2" max="2" width="23.28515625" bestFit="1" customWidth="1"/>
    <col min="3" max="3" width="20.140625" bestFit="1" customWidth="1"/>
    <col min="4" max="4" width="2.7109375" customWidth="1"/>
    <col min="5" max="5" width="23.28515625" bestFit="1" customWidth="1"/>
    <col min="6" max="6" width="15" bestFit="1" customWidth="1"/>
    <col min="7" max="7" width="2.7109375" customWidth="1"/>
    <col min="8" max="8" width="20.140625" bestFit="1" customWidth="1"/>
    <col min="9" max="9" width="21.85546875" bestFit="1" customWidth="1"/>
    <col min="10" max="10" width="2.7109375" customWidth="1"/>
    <col min="11" max="12" width="13.42578125" bestFit="1" customWidth="1"/>
    <col min="13" max="13" width="33.85546875" bestFit="1" customWidth="1"/>
    <col min="14" max="14" width="2.7109375" customWidth="1"/>
    <col min="15" max="15" width="23.28515625" bestFit="1" customWidth="1"/>
    <col min="16" max="16" width="20.140625" bestFit="1" customWidth="1"/>
    <col min="17" max="17" width="2.7109375" customWidth="1"/>
    <col min="18" max="18" width="23.28515625" bestFit="1" customWidth="1"/>
    <col min="19" max="19" width="10.42578125" bestFit="1" customWidth="1"/>
    <col min="20" max="20" width="2.7109375" customWidth="1"/>
    <col min="21" max="22" width="18.42578125" bestFit="1" customWidth="1"/>
    <col min="23" max="23" width="33.85546875" bestFit="1" customWidth="1"/>
    <col min="24" max="24" width="2.7109375" customWidth="1"/>
    <col min="25" max="25" width="23.42578125" bestFit="1" customWidth="1"/>
    <col min="26" max="26" width="21.85546875" bestFit="1" customWidth="1"/>
    <col min="27" max="27" width="2.7109375" customWidth="1"/>
    <col min="28" max="28" width="20.85546875" bestFit="1" customWidth="1"/>
    <col min="29" max="29" width="21.85546875" bestFit="1" customWidth="1"/>
    <col min="30" max="30" width="2.7109375" customWidth="1"/>
    <col min="31" max="31" width="20.140625" bestFit="1" customWidth="1"/>
    <col min="32" max="32" width="21.85546875" bestFit="1" customWidth="1"/>
    <col min="33" max="33" width="2.7109375" customWidth="1"/>
    <col min="34" max="34" width="16.140625" customWidth="1"/>
    <col min="35" max="35" width="19" customWidth="1"/>
    <col min="36" max="36" width="2.7109375" customWidth="1"/>
    <col min="37" max="37" width="10.7109375" bestFit="1" customWidth="1"/>
    <col min="38" max="38" width="2.7109375" customWidth="1"/>
    <col min="39" max="39" width="11.140625" bestFit="1" customWidth="1"/>
    <col min="40" max="41" width="12.5703125" bestFit="1" customWidth="1"/>
  </cols>
  <sheetData>
    <row r="1" spans="2:52" x14ac:dyDescent="0.25">
      <c r="D1" s="7"/>
      <c r="G1" s="7"/>
      <c r="J1" s="7"/>
      <c r="N1" s="7"/>
      <c r="Q1" s="7"/>
      <c r="T1" s="7"/>
      <c r="X1" s="7"/>
      <c r="AA1" s="7"/>
      <c r="AD1" s="7"/>
      <c r="AG1" s="7"/>
      <c r="AJ1" s="7"/>
      <c r="AL1" s="7"/>
    </row>
    <row r="2" spans="2:52" ht="15.75" x14ac:dyDescent="0.25">
      <c r="B2" s="20" t="s">
        <v>234</v>
      </c>
      <c r="C2" s="20"/>
      <c r="D2" s="7"/>
      <c r="E2" s="20" t="s">
        <v>235</v>
      </c>
      <c r="F2" s="20"/>
      <c r="G2" s="7"/>
      <c r="H2" s="20" t="s">
        <v>260</v>
      </c>
      <c r="I2" s="20"/>
      <c r="J2" s="7"/>
      <c r="K2" s="20" t="s">
        <v>261</v>
      </c>
      <c r="L2" s="20"/>
      <c r="M2" s="20"/>
      <c r="N2" s="7"/>
      <c r="O2" s="14" t="s">
        <v>236</v>
      </c>
      <c r="P2" s="14"/>
      <c r="Q2" s="7"/>
      <c r="R2" s="14" t="s">
        <v>237</v>
      </c>
      <c r="S2" s="14"/>
      <c r="T2" s="7"/>
      <c r="U2" s="14" t="s">
        <v>221</v>
      </c>
      <c r="V2" s="14"/>
      <c r="W2" s="14"/>
      <c r="X2" s="7"/>
      <c r="Y2" s="14" t="s">
        <v>224</v>
      </c>
      <c r="Z2" s="14"/>
      <c r="AA2" s="7"/>
      <c r="AB2" s="14" t="s">
        <v>225</v>
      </c>
      <c r="AC2" s="14"/>
      <c r="AD2" s="7"/>
      <c r="AE2" s="14" t="s">
        <v>226</v>
      </c>
      <c r="AF2" s="14"/>
      <c r="AG2" s="7"/>
      <c r="AH2" s="14" t="s">
        <v>248</v>
      </c>
      <c r="AI2" s="14"/>
      <c r="AJ2" s="7"/>
      <c r="AK2" s="6" t="s">
        <v>252</v>
      </c>
      <c r="AL2" s="7"/>
    </row>
    <row r="3" spans="2:52" x14ac:dyDescent="0.25">
      <c r="D3" s="7"/>
      <c r="G3" s="7"/>
      <c r="J3" s="7"/>
      <c r="N3" s="7"/>
      <c r="Q3" s="7"/>
      <c r="T3" s="7"/>
      <c r="X3" s="7"/>
      <c r="AA3" s="7"/>
      <c r="AD3" s="7"/>
      <c r="AG3" s="7"/>
      <c r="AJ3" s="7"/>
      <c r="AK3" s="46">
        <v>43831</v>
      </c>
      <c r="AL3" s="7"/>
    </row>
    <row r="4" spans="2:52" s="3" customFormat="1" ht="45" x14ac:dyDescent="0.25">
      <c r="B4" s="11" t="s">
        <v>218</v>
      </c>
      <c r="C4" s="3" t="s">
        <v>220</v>
      </c>
      <c r="D4" s="15"/>
      <c r="E4" s="11" t="s">
        <v>218</v>
      </c>
      <c r="F4" s="13" t="s">
        <v>288</v>
      </c>
      <c r="G4" s="12"/>
      <c r="H4" s="8" t="s">
        <v>215</v>
      </c>
      <c r="I4" t="s">
        <v>230</v>
      </c>
      <c r="J4" s="12"/>
      <c r="K4" s="13" t="s">
        <v>222</v>
      </c>
      <c r="L4" s="13" t="s">
        <v>223</v>
      </c>
      <c r="M4" t="s">
        <v>240</v>
      </c>
      <c r="N4" s="12"/>
      <c r="O4" s="11" t="s">
        <v>218</v>
      </c>
      <c r="P4" s="13" t="s">
        <v>220</v>
      </c>
      <c r="Q4" s="15"/>
      <c r="R4" s="11" t="s">
        <v>218</v>
      </c>
      <c r="S4" s="13" t="s">
        <v>288</v>
      </c>
      <c r="T4" s="15"/>
      <c r="U4" s="13" t="s">
        <v>222</v>
      </c>
      <c r="V4" s="13" t="s">
        <v>223</v>
      </c>
      <c r="W4" t="s">
        <v>240</v>
      </c>
      <c r="X4" s="15"/>
      <c r="Y4" s="8" t="s">
        <v>231</v>
      </c>
      <c r="Z4" t="s">
        <v>230</v>
      </c>
      <c r="AA4" s="15"/>
      <c r="AB4" s="8" t="s">
        <v>216</v>
      </c>
      <c r="AC4" t="s">
        <v>230</v>
      </c>
      <c r="AD4" s="15"/>
      <c r="AE4" s="8" t="s">
        <v>215</v>
      </c>
      <c r="AF4" t="s">
        <v>230</v>
      </c>
      <c r="AG4" s="15"/>
      <c r="AH4" s="215" t="s">
        <v>258</v>
      </c>
      <c r="AI4" s="215"/>
      <c r="AJ4" s="15"/>
      <c r="AK4" s="46">
        <v>43862</v>
      </c>
      <c r="AL4" s="12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</row>
    <row r="5" spans="2:52" x14ac:dyDescent="0.25">
      <c r="B5" s="9">
        <v>811840</v>
      </c>
      <c r="C5" s="10">
        <v>1</v>
      </c>
      <c r="D5" s="7"/>
      <c r="E5" s="9">
        <v>811840</v>
      </c>
      <c r="F5" s="10">
        <v>1</v>
      </c>
      <c r="G5" s="7"/>
      <c r="J5" s="7"/>
      <c r="K5" s="10">
        <v>221</v>
      </c>
      <c r="L5" s="10">
        <v>221</v>
      </c>
      <c r="M5" s="10">
        <v>442</v>
      </c>
      <c r="N5" s="7"/>
      <c r="O5" s="9">
        <v>811852</v>
      </c>
      <c r="P5" s="10">
        <v>1</v>
      </c>
      <c r="Q5" s="7"/>
      <c r="R5" s="9">
        <v>811852</v>
      </c>
      <c r="S5" s="10">
        <v>1</v>
      </c>
      <c r="T5" s="7"/>
      <c r="U5" s="10">
        <v>194</v>
      </c>
      <c r="V5" s="10">
        <v>176</v>
      </c>
      <c r="W5" s="10">
        <v>338</v>
      </c>
      <c r="X5" s="7"/>
      <c r="AA5" s="7"/>
      <c r="AD5" s="7"/>
      <c r="AG5" s="7"/>
      <c r="AH5" s="214" t="s">
        <v>241</v>
      </c>
      <c r="AI5" s="214"/>
      <c r="AJ5" s="7"/>
      <c r="AK5" s="46">
        <v>43891</v>
      </c>
      <c r="AL5" s="7"/>
    </row>
    <row r="6" spans="2:52" x14ac:dyDescent="0.25">
      <c r="B6" s="9">
        <v>811852</v>
      </c>
      <c r="C6" s="10">
        <v>1</v>
      </c>
      <c r="D6" s="7"/>
      <c r="E6" s="9">
        <v>811852</v>
      </c>
      <c r="F6" s="10">
        <v>1</v>
      </c>
      <c r="G6" s="7"/>
      <c r="H6" t="s">
        <v>220</v>
      </c>
      <c r="J6" s="7"/>
      <c r="N6" s="7"/>
      <c r="O6" s="9">
        <v>811882</v>
      </c>
      <c r="P6" s="10">
        <v>1</v>
      </c>
      <c r="Q6" s="7"/>
      <c r="R6" s="9">
        <v>811882</v>
      </c>
      <c r="S6" s="10">
        <v>1</v>
      </c>
      <c r="T6" s="7"/>
      <c r="X6" s="7"/>
      <c r="Y6" t="s">
        <v>220</v>
      </c>
      <c r="AA6" s="7"/>
      <c r="AB6" t="s">
        <v>220</v>
      </c>
      <c r="AD6" s="7"/>
      <c r="AE6" t="s">
        <v>220</v>
      </c>
      <c r="AG6" s="7"/>
      <c r="AH6" s="214" t="s">
        <v>238</v>
      </c>
      <c r="AI6" s="214"/>
      <c r="AJ6" s="7"/>
      <c r="AK6" s="46">
        <v>43922</v>
      </c>
      <c r="AL6" s="7"/>
    </row>
    <row r="7" spans="2:52" x14ac:dyDescent="0.25">
      <c r="B7" s="9">
        <v>811882</v>
      </c>
      <c r="C7" s="10">
        <v>1</v>
      </c>
      <c r="D7" s="7"/>
      <c r="E7" s="9">
        <v>811882</v>
      </c>
      <c r="F7" s="10">
        <v>1</v>
      </c>
      <c r="G7" s="7"/>
      <c r="H7" s="10">
        <v>23</v>
      </c>
      <c r="J7" s="7"/>
      <c r="N7" s="7"/>
      <c r="O7" s="9">
        <v>811887</v>
      </c>
      <c r="P7" s="10">
        <v>1</v>
      </c>
      <c r="Q7" s="7"/>
      <c r="R7" s="9">
        <v>811887</v>
      </c>
      <c r="S7" s="10">
        <v>1</v>
      </c>
      <c r="T7" s="7"/>
      <c r="X7" s="7"/>
      <c r="Y7" s="10">
        <v>68</v>
      </c>
      <c r="AA7" s="7"/>
      <c r="AB7" s="10">
        <v>23</v>
      </c>
      <c r="AD7" s="7"/>
      <c r="AE7" s="10">
        <v>16</v>
      </c>
      <c r="AG7" s="7"/>
      <c r="AH7" s="214" t="s">
        <v>242</v>
      </c>
      <c r="AI7" s="214"/>
      <c r="AJ7" s="7"/>
      <c r="AK7" s="46">
        <v>43952</v>
      </c>
      <c r="AL7" s="7"/>
    </row>
    <row r="8" spans="2:52" x14ac:dyDescent="0.25">
      <c r="B8" s="9">
        <v>811887</v>
      </c>
      <c r="C8" s="10">
        <v>1</v>
      </c>
      <c r="D8" s="7"/>
      <c r="E8" s="9">
        <v>811887</v>
      </c>
      <c r="F8" s="10">
        <v>1</v>
      </c>
      <c r="G8" s="7"/>
      <c r="J8" s="7"/>
      <c r="N8" s="7"/>
      <c r="O8" s="9">
        <v>811891</v>
      </c>
      <c r="P8" s="10">
        <v>1</v>
      </c>
      <c r="Q8" s="7"/>
      <c r="R8" s="9">
        <v>811891</v>
      </c>
      <c r="S8" s="10">
        <v>1</v>
      </c>
      <c r="T8" s="7"/>
      <c r="X8" s="7"/>
      <c r="AA8" s="7"/>
      <c r="AD8" s="7"/>
      <c r="AG8" s="7"/>
      <c r="AH8" s="37" t="s">
        <v>244</v>
      </c>
      <c r="AI8" s="37" t="s">
        <v>243</v>
      </c>
      <c r="AJ8" s="7"/>
      <c r="AK8" s="46">
        <v>43983</v>
      </c>
      <c r="AL8" s="7"/>
    </row>
    <row r="9" spans="2:52" x14ac:dyDescent="0.25">
      <c r="B9" s="9">
        <v>811891</v>
      </c>
      <c r="C9" s="10">
        <v>1</v>
      </c>
      <c r="D9" s="7"/>
      <c r="E9" s="9">
        <v>811891</v>
      </c>
      <c r="F9" s="10">
        <v>1</v>
      </c>
      <c r="G9" s="7"/>
      <c r="J9" s="7"/>
      <c r="N9" s="7"/>
      <c r="O9" s="9">
        <v>811902</v>
      </c>
      <c r="P9" s="10">
        <v>1</v>
      </c>
      <c r="Q9" s="7"/>
      <c r="R9" s="9">
        <v>811902</v>
      </c>
      <c r="S9" s="10">
        <v>1</v>
      </c>
      <c r="T9" s="7"/>
      <c r="X9" s="7"/>
      <c r="AA9" s="7"/>
      <c r="AD9" s="7"/>
      <c r="AG9" s="7"/>
      <c r="AH9" s="23">
        <f>1-AI9</f>
        <v>0.53103448275862064</v>
      </c>
      <c r="AI9" s="2">
        <f>'Tableau de bord'!O14/'Tableau de bord'!O10</f>
        <v>0.4689655172413793</v>
      </c>
      <c r="AJ9" s="7"/>
      <c r="AK9" s="46">
        <v>44013</v>
      </c>
      <c r="AL9" s="7"/>
    </row>
    <row r="10" spans="2:52" x14ac:dyDescent="0.25">
      <c r="B10" s="9">
        <v>811902</v>
      </c>
      <c r="C10" s="10">
        <v>1</v>
      </c>
      <c r="D10" s="7"/>
      <c r="E10" s="9">
        <v>811902</v>
      </c>
      <c r="F10" s="10">
        <v>1</v>
      </c>
      <c r="G10" s="7"/>
      <c r="H10" s="10"/>
      <c r="I10" s="10"/>
      <c r="J10" s="7"/>
      <c r="K10" s="10"/>
      <c r="L10" s="10"/>
      <c r="M10" s="10"/>
      <c r="N10" s="7"/>
      <c r="O10" s="9">
        <v>811921</v>
      </c>
      <c r="P10" s="10">
        <v>1</v>
      </c>
      <c r="Q10" s="7"/>
      <c r="R10" s="9">
        <v>811921</v>
      </c>
      <c r="S10" s="10">
        <v>0.7</v>
      </c>
      <c r="T10" s="7"/>
      <c r="X10" s="7"/>
      <c r="AA10" s="7"/>
      <c r="AD10" s="7"/>
      <c r="AG10" s="7"/>
      <c r="AH10" s="1"/>
      <c r="AI10" s="1"/>
      <c r="AJ10" s="7"/>
      <c r="AK10" s="46">
        <v>44044</v>
      </c>
      <c r="AL10" s="7"/>
    </row>
    <row r="11" spans="2:52" x14ac:dyDescent="0.25">
      <c r="B11" s="9">
        <v>811921</v>
      </c>
      <c r="C11" s="10">
        <v>1</v>
      </c>
      <c r="D11" s="7"/>
      <c r="E11" s="9">
        <v>811921</v>
      </c>
      <c r="F11" s="10">
        <v>0.7</v>
      </c>
      <c r="G11" s="7"/>
      <c r="H11" s="10"/>
      <c r="I11" s="10"/>
      <c r="J11" s="7"/>
      <c r="K11" s="10"/>
      <c r="L11" s="10"/>
      <c r="M11" s="10"/>
      <c r="N11" s="7"/>
      <c r="O11" s="9">
        <v>811945</v>
      </c>
      <c r="P11" s="10">
        <v>1</v>
      </c>
      <c r="Q11" s="7"/>
      <c r="R11" s="9">
        <v>811945</v>
      </c>
      <c r="S11" s="10">
        <v>1</v>
      </c>
      <c r="T11" s="7"/>
      <c r="X11" s="7"/>
      <c r="AA11" s="7"/>
      <c r="AD11" s="7"/>
      <c r="AG11" s="7"/>
      <c r="AH11" s="214" t="s">
        <v>241</v>
      </c>
      <c r="AI11" s="214"/>
      <c r="AJ11" s="7"/>
      <c r="AK11" s="46">
        <v>44075</v>
      </c>
      <c r="AL11" s="7"/>
    </row>
    <row r="12" spans="2:52" x14ac:dyDescent="0.25">
      <c r="B12" s="9">
        <v>811942</v>
      </c>
      <c r="C12" s="10">
        <v>1</v>
      </c>
      <c r="D12" s="7"/>
      <c r="E12" s="9">
        <v>811942</v>
      </c>
      <c r="F12" s="10">
        <v>1</v>
      </c>
      <c r="G12" s="7"/>
      <c r="H12" s="10"/>
      <c r="I12" s="10"/>
      <c r="J12" s="7"/>
      <c r="K12" s="10"/>
      <c r="L12" s="10"/>
      <c r="M12" s="10"/>
      <c r="N12" s="7"/>
      <c r="O12" s="9">
        <v>811953</v>
      </c>
      <c r="P12" s="10">
        <v>1</v>
      </c>
      <c r="Q12" s="7"/>
      <c r="R12" s="9">
        <v>811953</v>
      </c>
      <c r="S12" s="10">
        <v>1</v>
      </c>
      <c r="T12" s="7"/>
      <c r="X12" s="7"/>
      <c r="AA12" s="7"/>
      <c r="AD12" s="7"/>
      <c r="AG12" s="7"/>
      <c r="AH12" s="214" t="s">
        <v>228</v>
      </c>
      <c r="AI12" s="214"/>
      <c r="AJ12" s="7"/>
      <c r="AK12" s="46">
        <v>44105</v>
      </c>
      <c r="AL12" s="7"/>
    </row>
    <row r="13" spans="2:52" x14ac:dyDescent="0.25">
      <c r="B13" s="9">
        <v>811945</v>
      </c>
      <c r="C13" s="10">
        <v>1</v>
      </c>
      <c r="D13" s="7"/>
      <c r="E13" s="9">
        <v>811945</v>
      </c>
      <c r="F13" s="10">
        <v>1</v>
      </c>
      <c r="G13" s="7"/>
      <c r="H13" s="10"/>
      <c r="I13" s="10"/>
      <c r="J13" s="7"/>
      <c r="K13" s="10"/>
      <c r="L13" s="10"/>
      <c r="M13" s="10"/>
      <c r="N13" s="7"/>
      <c r="O13" s="9">
        <v>811994</v>
      </c>
      <c r="P13" s="10">
        <v>1</v>
      </c>
      <c r="Q13" s="7"/>
      <c r="R13" s="9">
        <v>811994</v>
      </c>
      <c r="S13" s="10">
        <v>1</v>
      </c>
      <c r="T13" s="7"/>
      <c r="X13" s="7"/>
      <c r="AA13" s="7"/>
      <c r="AD13" s="7"/>
      <c r="AG13" s="7"/>
      <c r="AH13" s="214" t="s">
        <v>242</v>
      </c>
      <c r="AI13" s="214"/>
      <c r="AJ13" s="7"/>
      <c r="AK13" s="46">
        <v>44136</v>
      </c>
      <c r="AL13" s="7"/>
    </row>
    <row r="14" spans="2:52" x14ac:dyDescent="0.25">
      <c r="B14" s="9">
        <v>811953</v>
      </c>
      <c r="C14" s="10">
        <v>1</v>
      </c>
      <c r="D14" s="7"/>
      <c r="E14" s="9">
        <v>811953</v>
      </c>
      <c r="F14" s="10">
        <v>1</v>
      </c>
      <c r="G14" s="7"/>
      <c r="H14" s="10"/>
      <c r="I14" s="10"/>
      <c r="J14" s="7"/>
      <c r="K14" s="10"/>
      <c r="L14" s="10"/>
      <c r="M14" s="10"/>
      <c r="N14" s="7"/>
      <c r="O14" s="9">
        <v>811995</v>
      </c>
      <c r="P14" s="10">
        <v>1</v>
      </c>
      <c r="Q14" s="7"/>
      <c r="R14" s="9">
        <v>811995</v>
      </c>
      <c r="S14" s="10">
        <v>1</v>
      </c>
      <c r="T14" s="7"/>
      <c r="X14" s="7"/>
      <c r="AA14" s="7"/>
      <c r="AD14" s="7"/>
      <c r="AG14" s="7"/>
      <c r="AH14" s="1" t="s">
        <v>244</v>
      </c>
      <c r="AI14" s="1" t="s">
        <v>243</v>
      </c>
      <c r="AJ14" s="7"/>
      <c r="AK14" s="46">
        <v>44166</v>
      </c>
      <c r="AL14" s="7"/>
    </row>
    <row r="15" spans="2:52" x14ac:dyDescent="0.25">
      <c r="B15" s="9">
        <v>811986</v>
      </c>
      <c r="C15" s="10">
        <v>1</v>
      </c>
      <c r="D15" s="7"/>
      <c r="E15" s="9">
        <v>811986</v>
      </c>
      <c r="F15" s="10">
        <v>1</v>
      </c>
      <c r="G15" s="7"/>
      <c r="H15" s="10"/>
      <c r="I15" s="10"/>
      <c r="J15" s="7"/>
      <c r="K15" s="10"/>
      <c r="L15" s="10"/>
      <c r="M15" s="10"/>
      <c r="N15" s="7"/>
      <c r="O15" s="9">
        <v>812013</v>
      </c>
      <c r="P15" s="10">
        <v>1</v>
      </c>
      <c r="Q15" s="7"/>
      <c r="R15" s="9">
        <v>812013</v>
      </c>
      <c r="S15" s="10">
        <v>0.2</v>
      </c>
      <c r="T15" s="7"/>
      <c r="X15" s="7"/>
      <c r="AA15" s="7"/>
      <c r="AD15" s="7"/>
      <c r="AG15" s="7"/>
      <c r="AH15" s="2">
        <f>1-AI15</f>
        <v>0.8896551724137931</v>
      </c>
      <c r="AI15" s="2">
        <f>'Tableau de bord'!J14/'Tableau de bord'!O10</f>
        <v>0.1103448275862069</v>
      </c>
      <c r="AJ15" s="7"/>
      <c r="AL15" s="7"/>
    </row>
    <row r="16" spans="2:52" x14ac:dyDescent="0.25">
      <c r="B16" s="9">
        <v>811994</v>
      </c>
      <c r="C16" s="10">
        <v>1</v>
      </c>
      <c r="D16" s="7"/>
      <c r="E16" s="9">
        <v>811994</v>
      </c>
      <c r="F16" s="10">
        <v>1</v>
      </c>
      <c r="G16" s="7"/>
      <c r="H16" s="10"/>
      <c r="I16" s="10"/>
      <c r="J16" s="7"/>
      <c r="K16" s="10"/>
      <c r="L16" s="10"/>
      <c r="M16" s="10"/>
      <c r="N16" s="7"/>
      <c r="O16" s="9">
        <v>812019</v>
      </c>
      <c r="P16" s="10">
        <v>1</v>
      </c>
      <c r="Q16" s="7"/>
      <c r="R16" s="9">
        <v>812019</v>
      </c>
      <c r="S16" s="10">
        <v>1</v>
      </c>
      <c r="T16" s="7"/>
      <c r="X16" s="7"/>
      <c r="AA16" s="7"/>
      <c r="AD16" s="7"/>
      <c r="AG16" s="7"/>
      <c r="AH16" s="1"/>
      <c r="AI16" s="1"/>
      <c r="AJ16" s="7"/>
      <c r="AL16" s="7"/>
    </row>
    <row r="17" spans="2:38" x14ac:dyDescent="0.25">
      <c r="B17" s="9">
        <v>811995</v>
      </c>
      <c r="C17" s="10">
        <v>1</v>
      </c>
      <c r="D17" s="7"/>
      <c r="E17" s="9">
        <v>811995</v>
      </c>
      <c r="F17" s="10">
        <v>1</v>
      </c>
      <c r="G17" s="7"/>
      <c r="H17" s="10"/>
      <c r="I17" s="10"/>
      <c r="J17" s="7"/>
      <c r="K17" s="10"/>
      <c r="L17" s="10"/>
      <c r="M17" s="10"/>
      <c r="N17" s="7"/>
      <c r="O17" s="9">
        <v>812020</v>
      </c>
      <c r="P17" s="10">
        <v>1</v>
      </c>
      <c r="Q17" s="7"/>
      <c r="R17" s="9">
        <v>812020</v>
      </c>
      <c r="S17" s="10">
        <v>1</v>
      </c>
      <c r="T17" s="7"/>
      <c r="X17" s="7"/>
      <c r="AA17" s="7"/>
      <c r="AD17" s="7"/>
      <c r="AG17" s="7"/>
      <c r="AH17" s="214" t="s">
        <v>247</v>
      </c>
      <c r="AI17" s="214"/>
      <c r="AJ17" s="7"/>
      <c r="AL17" s="7"/>
    </row>
    <row r="18" spans="2:38" x14ac:dyDescent="0.25">
      <c r="B18" s="9">
        <v>812013</v>
      </c>
      <c r="C18" s="10">
        <v>1</v>
      </c>
      <c r="D18" s="7"/>
      <c r="E18" s="9">
        <v>812013</v>
      </c>
      <c r="F18" s="10">
        <v>0.2</v>
      </c>
      <c r="G18" s="7"/>
      <c r="H18" s="10"/>
      <c r="I18" s="10"/>
      <c r="J18" s="7"/>
      <c r="K18" s="10"/>
      <c r="L18" s="10"/>
      <c r="M18" s="10"/>
      <c r="N18" s="7"/>
      <c r="O18" s="9">
        <v>812029</v>
      </c>
      <c r="P18" s="10">
        <v>1</v>
      </c>
      <c r="Q18" s="7"/>
      <c r="R18" s="9">
        <v>812029</v>
      </c>
      <c r="S18" s="10">
        <v>1</v>
      </c>
      <c r="T18" s="7"/>
      <c r="X18" s="7"/>
      <c r="AA18" s="7"/>
      <c r="AD18" s="7"/>
      <c r="AG18" s="7"/>
      <c r="AH18" s="214" t="s">
        <v>242</v>
      </c>
      <c r="AI18" s="214"/>
      <c r="AJ18" s="7"/>
      <c r="AL18" s="7"/>
    </row>
    <row r="19" spans="2:38" x14ac:dyDescent="0.25">
      <c r="B19" s="9">
        <v>812019</v>
      </c>
      <c r="C19" s="10">
        <v>1</v>
      </c>
      <c r="D19" s="7"/>
      <c r="E19" s="9">
        <v>812019</v>
      </c>
      <c r="F19" s="10">
        <v>1</v>
      </c>
      <c r="G19" s="7"/>
      <c r="H19" s="10"/>
      <c r="I19" s="10"/>
      <c r="J19" s="7"/>
      <c r="K19" s="10"/>
      <c r="L19" s="10"/>
      <c r="M19" s="10"/>
      <c r="N19" s="7"/>
      <c r="O19" s="9">
        <v>812030</v>
      </c>
      <c r="P19" s="10">
        <v>1</v>
      </c>
      <c r="Q19" s="7"/>
      <c r="R19" s="9">
        <v>812030</v>
      </c>
      <c r="S19" s="10">
        <v>1</v>
      </c>
      <c r="T19" s="7"/>
      <c r="X19" s="7"/>
      <c r="AA19" s="7"/>
      <c r="AD19" s="7"/>
      <c r="AG19" s="7"/>
      <c r="AH19" s="37" t="s">
        <v>243</v>
      </c>
      <c r="AI19" s="37" t="s">
        <v>244</v>
      </c>
      <c r="AJ19" s="7"/>
      <c r="AL19" s="7"/>
    </row>
    <row r="20" spans="2:38" x14ac:dyDescent="0.25">
      <c r="B20" s="9">
        <v>812020</v>
      </c>
      <c r="C20" s="10">
        <v>1</v>
      </c>
      <c r="D20" s="7"/>
      <c r="E20" s="9">
        <v>812020</v>
      </c>
      <c r="F20" s="10">
        <v>1</v>
      </c>
      <c r="G20" s="7"/>
      <c r="H20" s="10"/>
      <c r="I20" s="10"/>
      <c r="J20" s="7"/>
      <c r="K20" s="10"/>
      <c r="L20" s="10"/>
      <c r="M20" s="10"/>
      <c r="N20" s="7"/>
      <c r="O20" s="9">
        <v>812031</v>
      </c>
      <c r="P20" s="10">
        <v>1</v>
      </c>
      <c r="Q20" s="7"/>
      <c r="R20" s="9">
        <v>812031</v>
      </c>
      <c r="S20" s="10">
        <v>1</v>
      </c>
      <c r="T20" s="7"/>
      <c r="X20" s="7"/>
      <c r="AA20" s="7"/>
      <c r="AD20" s="7"/>
      <c r="AG20" s="7"/>
      <c r="AH20" s="23">
        <f>'Tableau de bord'!T14/'Tableau de bord'!O10</f>
        <v>0.15862068965517243</v>
      </c>
      <c r="AI20" s="2">
        <f>1-AH20</f>
        <v>0.8413793103448276</v>
      </c>
      <c r="AJ20" s="7"/>
      <c r="AL20" s="7"/>
    </row>
    <row r="21" spans="2:38" x14ac:dyDescent="0.25">
      <c r="B21" s="9">
        <v>812029</v>
      </c>
      <c r="C21" s="10">
        <v>1</v>
      </c>
      <c r="D21" s="7"/>
      <c r="E21" s="9">
        <v>812029</v>
      </c>
      <c r="F21" s="10">
        <v>1</v>
      </c>
      <c r="G21" s="7"/>
      <c r="H21" s="10"/>
      <c r="I21" s="10"/>
      <c r="J21" s="7"/>
      <c r="K21" s="10"/>
      <c r="L21" s="10"/>
      <c r="M21" s="10"/>
      <c r="N21" s="7"/>
      <c r="O21" s="9">
        <v>812067</v>
      </c>
      <c r="P21" s="10">
        <v>1</v>
      </c>
      <c r="Q21" s="7"/>
      <c r="R21" s="9">
        <v>812067</v>
      </c>
      <c r="S21" s="10">
        <v>1</v>
      </c>
      <c r="T21" s="7"/>
      <c r="X21" s="7"/>
      <c r="AA21" s="7"/>
      <c r="AD21" s="7"/>
      <c r="AG21" s="7"/>
      <c r="AH21" s="53"/>
      <c r="AI21" s="53"/>
      <c r="AJ21" s="7"/>
      <c r="AL21" s="7"/>
    </row>
    <row r="22" spans="2:38" x14ac:dyDescent="0.25">
      <c r="B22" s="9">
        <v>812030</v>
      </c>
      <c r="C22" s="10">
        <v>1</v>
      </c>
      <c r="D22" s="7"/>
      <c r="E22" s="9">
        <v>812030</v>
      </c>
      <c r="F22" s="10">
        <v>1</v>
      </c>
      <c r="G22" s="7"/>
      <c r="H22" s="10"/>
      <c r="I22" s="10"/>
      <c r="J22" s="7"/>
      <c r="K22" s="10"/>
      <c r="L22" s="10"/>
      <c r="M22" s="10"/>
      <c r="N22" s="7"/>
      <c r="O22" s="9">
        <v>812090</v>
      </c>
      <c r="P22" s="10">
        <v>1</v>
      </c>
      <c r="Q22" s="7"/>
      <c r="R22" s="9">
        <v>812090</v>
      </c>
      <c r="S22" s="10">
        <v>1</v>
      </c>
      <c r="T22" s="7"/>
      <c r="X22" s="7"/>
      <c r="AA22" s="7"/>
      <c r="AD22" s="7"/>
      <c r="AG22" s="7"/>
      <c r="AH22" s="1"/>
      <c r="AI22" s="1"/>
      <c r="AJ22" s="7"/>
      <c r="AL22" s="7"/>
    </row>
    <row r="23" spans="2:38" x14ac:dyDescent="0.25">
      <c r="B23" s="9">
        <v>812031</v>
      </c>
      <c r="C23" s="10">
        <v>1</v>
      </c>
      <c r="D23" s="7"/>
      <c r="E23" s="9">
        <v>812031</v>
      </c>
      <c r="F23" s="10">
        <v>1</v>
      </c>
      <c r="G23" s="7"/>
      <c r="H23" s="10"/>
      <c r="I23" s="10"/>
      <c r="J23" s="7"/>
      <c r="K23" s="10"/>
      <c r="L23" s="10"/>
      <c r="M23" s="10"/>
      <c r="N23" s="7"/>
      <c r="O23" s="9">
        <v>812109</v>
      </c>
      <c r="P23" s="10">
        <v>1</v>
      </c>
      <c r="Q23" s="7"/>
      <c r="R23" s="9">
        <v>812109</v>
      </c>
      <c r="S23" s="10">
        <v>1</v>
      </c>
      <c r="T23" s="7"/>
      <c r="X23" s="7"/>
      <c r="AA23" s="7"/>
      <c r="AD23" s="7"/>
      <c r="AG23" s="7"/>
      <c r="AH23" s="1"/>
      <c r="AI23" s="1"/>
      <c r="AJ23" s="7"/>
      <c r="AL23" s="7"/>
    </row>
    <row r="24" spans="2:38" x14ac:dyDescent="0.25">
      <c r="B24" s="9">
        <v>812048</v>
      </c>
      <c r="C24" s="10">
        <v>1</v>
      </c>
      <c r="D24" s="7"/>
      <c r="E24" s="9">
        <v>812048</v>
      </c>
      <c r="F24" s="10">
        <v>0.8</v>
      </c>
      <c r="G24" s="7"/>
      <c r="H24" s="10"/>
      <c r="I24" s="10"/>
      <c r="J24" s="7"/>
      <c r="K24" s="10"/>
      <c r="L24" s="10"/>
      <c r="M24" s="10"/>
      <c r="N24" s="7"/>
      <c r="O24" s="9">
        <v>812128</v>
      </c>
      <c r="P24" s="10">
        <v>1</v>
      </c>
      <c r="Q24" s="7"/>
      <c r="R24" s="9">
        <v>812128</v>
      </c>
      <c r="S24" s="10">
        <v>1</v>
      </c>
      <c r="T24" s="7"/>
      <c r="X24" s="7"/>
      <c r="AA24" s="7"/>
      <c r="AD24" s="7"/>
      <c r="AG24" s="7"/>
      <c r="AH24" s="1"/>
      <c r="AI24" s="1"/>
      <c r="AJ24" s="7"/>
      <c r="AL24" s="7"/>
    </row>
    <row r="25" spans="2:38" x14ac:dyDescent="0.25">
      <c r="B25" s="9">
        <v>812054</v>
      </c>
      <c r="C25" s="10">
        <v>1</v>
      </c>
      <c r="D25" s="7"/>
      <c r="E25" s="9">
        <v>812054</v>
      </c>
      <c r="F25" s="10">
        <v>1</v>
      </c>
      <c r="G25" s="7"/>
      <c r="H25" s="10"/>
      <c r="I25" s="10"/>
      <c r="J25" s="7"/>
      <c r="K25" s="10"/>
      <c r="L25" s="10"/>
      <c r="M25" s="10"/>
      <c r="N25" s="7"/>
      <c r="O25" s="9">
        <v>812163</v>
      </c>
      <c r="P25" s="10">
        <v>1</v>
      </c>
      <c r="Q25" s="7"/>
      <c r="R25" s="9">
        <v>812163</v>
      </c>
      <c r="S25" s="10">
        <v>1</v>
      </c>
      <c r="T25" s="7"/>
      <c r="X25" s="7"/>
      <c r="AA25" s="7"/>
      <c r="AD25" s="7"/>
      <c r="AG25" s="7"/>
      <c r="AH25" s="215" t="s">
        <v>259</v>
      </c>
      <c r="AI25" s="215"/>
      <c r="AJ25" s="7"/>
      <c r="AL25" s="7"/>
    </row>
    <row r="26" spans="2:38" x14ac:dyDescent="0.25">
      <c r="B26" s="9">
        <v>812058</v>
      </c>
      <c r="C26" s="10">
        <v>1</v>
      </c>
      <c r="D26" s="7"/>
      <c r="E26" s="9">
        <v>812058</v>
      </c>
      <c r="F26" s="10">
        <v>1</v>
      </c>
      <c r="G26" s="7"/>
      <c r="H26" s="10"/>
      <c r="I26" s="10"/>
      <c r="J26" s="7"/>
      <c r="K26" s="10"/>
      <c r="L26" s="10"/>
      <c r="M26" s="10"/>
      <c r="N26" s="7"/>
      <c r="O26" s="9">
        <v>812168</v>
      </c>
      <c r="P26" s="10">
        <v>1</v>
      </c>
      <c r="Q26" s="7"/>
      <c r="R26" s="9">
        <v>812168</v>
      </c>
      <c r="S26" s="10">
        <v>1</v>
      </c>
      <c r="T26" s="7"/>
      <c r="X26" s="7"/>
      <c r="AA26" s="7"/>
      <c r="AD26" s="7"/>
      <c r="AG26" s="7"/>
      <c r="AH26" s="214" t="s">
        <v>228</v>
      </c>
      <c r="AI26" s="214"/>
      <c r="AJ26" s="7"/>
      <c r="AL26" s="7"/>
    </row>
    <row r="27" spans="2:38" x14ac:dyDescent="0.25">
      <c r="B27" s="9">
        <v>812067</v>
      </c>
      <c r="C27" s="10">
        <v>1</v>
      </c>
      <c r="D27" s="7"/>
      <c r="E27" s="9">
        <v>812067</v>
      </c>
      <c r="F27" s="10">
        <v>1</v>
      </c>
      <c r="G27" s="7"/>
      <c r="H27" s="10"/>
      <c r="I27" s="10"/>
      <c r="J27" s="7"/>
      <c r="K27" s="10"/>
      <c r="L27" s="10"/>
      <c r="M27" s="10"/>
      <c r="N27" s="7"/>
      <c r="O27" s="9">
        <v>812185</v>
      </c>
      <c r="P27" s="10">
        <v>1</v>
      </c>
      <c r="Q27" s="7"/>
      <c r="R27" s="9">
        <v>812185</v>
      </c>
      <c r="S27" s="10">
        <v>0.6</v>
      </c>
      <c r="T27" s="7"/>
      <c r="X27" s="7"/>
      <c r="AA27" s="7"/>
      <c r="AD27" s="7"/>
      <c r="AG27" s="7"/>
      <c r="AH27" s="214" t="s">
        <v>246</v>
      </c>
      <c r="AI27" s="214"/>
      <c r="AJ27" s="7"/>
      <c r="AL27" s="7"/>
    </row>
    <row r="28" spans="2:38" x14ac:dyDescent="0.25">
      <c r="B28" s="9">
        <v>812090</v>
      </c>
      <c r="C28" s="10">
        <v>1</v>
      </c>
      <c r="D28" s="7"/>
      <c r="E28" s="9">
        <v>812090</v>
      </c>
      <c r="F28" s="10">
        <v>1</v>
      </c>
      <c r="G28" s="7"/>
      <c r="H28" s="10"/>
      <c r="I28" s="10"/>
      <c r="J28" s="7"/>
      <c r="K28" s="10"/>
      <c r="L28" s="10"/>
      <c r="M28" s="10"/>
      <c r="N28" s="7"/>
      <c r="O28" s="9">
        <v>812198</v>
      </c>
      <c r="P28" s="10">
        <v>1</v>
      </c>
      <c r="Q28" s="7"/>
      <c r="R28" s="9">
        <v>812198</v>
      </c>
      <c r="S28" s="10">
        <v>1</v>
      </c>
      <c r="T28" s="7"/>
      <c r="X28" s="7"/>
      <c r="AA28" s="7"/>
      <c r="AD28" s="7"/>
      <c r="AG28" s="7"/>
      <c r="AH28" s="1" t="str">
        <f>"0"&amp;MONTH('Tableau de bord'!D28)&amp;"/2020"</f>
        <v>03/2020</v>
      </c>
      <c r="AI28" s="1" t="str">
        <f>"0"&amp;MONTH('Tableau de bord'!D28)&amp;"/2019"</f>
        <v>03/2019</v>
      </c>
      <c r="AJ28" s="7"/>
      <c r="AL28" s="7"/>
    </row>
    <row r="29" spans="2:38" x14ac:dyDescent="0.25">
      <c r="B29" s="9">
        <v>812109</v>
      </c>
      <c r="C29" s="10">
        <v>1</v>
      </c>
      <c r="D29" s="7"/>
      <c r="E29" s="9">
        <v>812109</v>
      </c>
      <c r="F29" s="10">
        <v>1</v>
      </c>
      <c r="G29" s="7"/>
      <c r="H29" s="10"/>
      <c r="I29" s="10"/>
      <c r="J29" s="7"/>
      <c r="K29" s="10"/>
      <c r="L29" s="10"/>
      <c r="M29" s="10"/>
      <c r="N29" s="7"/>
      <c r="O29" s="9">
        <v>812200</v>
      </c>
      <c r="P29" s="10">
        <v>1</v>
      </c>
      <c r="Q29" s="7"/>
      <c r="R29" s="9">
        <v>812200</v>
      </c>
      <c r="S29" s="10">
        <v>1</v>
      </c>
      <c r="T29" s="7"/>
      <c r="X29" s="7"/>
      <c r="AA29" s="7"/>
      <c r="AD29" s="7"/>
      <c r="AG29" s="7"/>
      <c r="AH29" s="47">
        <f>ROUNDUP((GETPIVOTDATA("Matricule",$H$6)/'Tableau de bord'!O26),1)</f>
        <v>0.2</v>
      </c>
      <c r="AI29" s="47">
        <f>'Tableau de bord'!D35</f>
        <v>2.4E-2</v>
      </c>
      <c r="AJ29" s="7"/>
      <c r="AL29" s="7"/>
    </row>
    <row r="30" spans="2:38" x14ac:dyDescent="0.25">
      <c r="B30" s="9">
        <v>812128</v>
      </c>
      <c r="C30" s="10">
        <v>1</v>
      </c>
      <c r="D30" s="7"/>
      <c r="E30" s="9">
        <v>812128</v>
      </c>
      <c r="F30" s="10">
        <v>1</v>
      </c>
      <c r="G30" s="7"/>
      <c r="H30" s="10"/>
      <c r="I30" s="10"/>
      <c r="J30" s="7"/>
      <c r="K30" s="10"/>
      <c r="L30" s="10"/>
      <c r="M30" s="10"/>
      <c r="N30" s="7"/>
      <c r="O30" s="9">
        <v>812246</v>
      </c>
      <c r="P30" s="10">
        <v>1</v>
      </c>
      <c r="Q30" s="7"/>
      <c r="R30" s="9">
        <v>812246</v>
      </c>
      <c r="S30" s="10">
        <v>1</v>
      </c>
      <c r="T30" s="7"/>
      <c r="X30" s="7"/>
      <c r="AA30" s="7"/>
      <c r="AD30" s="7"/>
      <c r="AG30" s="7"/>
      <c r="AH30" s="1"/>
      <c r="AI30" s="1"/>
      <c r="AJ30" s="7"/>
      <c r="AL30" s="7"/>
    </row>
    <row r="31" spans="2:38" x14ac:dyDescent="0.25">
      <c r="B31" s="9">
        <v>812137</v>
      </c>
      <c r="C31" s="10">
        <v>1</v>
      </c>
      <c r="D31" s="7"/>
      <c r="E31" s="9">
        <v>812137</v>
      </c>
      <c r="F31" s="10">
        <v>1</v>
      </c>
      <c r="G31" s="7"/>
      <c r="H31" s="10"/>
      <c r="I31" s="10"/>
      <c r="J31" s="7"/>
      <c r="K31" s="10"/>
      <c r="L31" s="10"/>
      <c r="M31" s="10"/>
      <c r="N31" s="7"/>
      <c r="O31" s="9">
        <v>812280</v>
      </c>
      <c r="P31" s="10">
        <v>1</v>
      </c>
      <c r="Q31" s="7"/>
      <c r="R31" s="9">
        <v>812280</v>
      </c>
      <c r="S31" s="10">
        <v>1</v>
      </c>
      <c r="T31" s="7"/>
      <c r="X31" s="7"/>
      <c r="AA31" s="7"/>
      <c r="AD31" s="7"/>
      <c r="AG31" s="7"/>
      <c r="AH31" s="214" t="s">
        <v>227</v>
      </c>
      <c r="AI31" s="214"/>
      <c r="AJ31" s="7"/>
      <c r="AL31" s="7"/>
    </row>
    <row r="32" spans="2:38" x14ac:dyDescent="0.25">
      <c r="B32" s="9">
        <v>812163</v>
      </c>
      <c r="C32" s="10">
        <v>1</v>
      </c>
      <c r="D32" s="7"/>
      <c r="E32" s="9">
        <v>812163</v>
      </c>
      <c r="F32" s="10">
        <v>1</v>
      </c>
      <c r="G32" s="7"/>
      <c r="H32" s="10"/>
      <c r="I32" s="10"/>
      <c r="J32" s="7"/>
      <c r="K32" s="10"/>
      <c r="L32" s="10"/>
      <c r="M32" s="10"/>
      <c r="N32" s="7"/>
      <c r="O32" s="9">
        <v>812312</v>
      </c>
      <c r="P32" s="10">
        <v>1</v>
      </c>
      <c r="Q32" s="7"/>
      <c r="R32" s="9">
        <v>812312</v>
      </c>
      <c r="S32" s="10">
        <v>1</v>
      </c>
      <c r="T32" s="7"/>
      <c r="X32" s="7"/>
      <c r="AA32" s="7"/>
      <c r="AD32" s="7"/>
      <c r="AG32" s="7"/>
      <c r="AH32" s="214" t="s">
        <v>245</v>
      </c>
      <c r="AI32" s="214"/>
      <c r="AJ32" s="7"/>
      <c r="AL32" s="7"/>
    </row>
    <row r="33" spans="2:38" x14ac:dyDescent="0.25">
      <c r="B33" s="9">
        <v>812168</v>
      </c>
      <c r="C33" s="10">
        <v>1</v>
      </c>
      <c r="D33" s="7"/>
      <c r="E33" s="9">
        <v>812168</v>
      </c>
      <c r="F33" s="10">
        <v>1</v>
      </c>
      <c r="G33" s="7"/>
      <c r="H33" s="10"/>
      <c r="I33" s="10"/>
      <c r="J33" s="7"/>
      <c r="K33" s="10"/>
      <c r="L33" s="10"/>
      <c r="M33" s="10"/>
      <c r="N33" s="7"/>
      <c r="O33" s="9">
        <v>812353</v>
      </c>
      <c r="P33" s="10">
        <v>1</v>
      </c>
      <c r="Q33" s="7"/>
      <c r="R33" s="9">
        <v>812353</v>
      </c>
      <c r="S33" s="10">
        <v>1</v>
      </c>
      <c r="T33" s="7"/>
      <c r="X33" s="7"/>
      <c r="AA33" s="7"/>
      <c r="AD33" s="7"/>
      <c r="AG33" s="7"/>
      <c r="AH33" s="1" t="str">
        <f>"0"&amp;MONTH('Tableau de bord'!D28)&amp;"/2020"</f>
        <v>03/2020</v>
      </c>
      <c r="AI33" s="1" t="str">
        <f>"0"&amp;MONTH('Tableau de bord'!D28)&amp;"/2019"</f>
        <v>03/2019</v>
      </c>
      <c r="AJ33" s="7"/>
      <c r="AL33" s="7"/>
    </row>
    <row r="34" spans="2:38" x14ac:dyDescent="0.25">
      <c r="B34" s="9">
        <v>812177</v>
      </c>
      <c r="C34" s="10">
        <v>1</v>
      </c>
      <c r="D34" s="7"/>
      <c r="E34" s="9">
        <v>812177</v>
      </c>
      <c r="F34" s="10">
        <v>1</v>
      </c>
      <c r="G34" s="7"/>
      <c r="H34" s="10"/>
      <c r="I34" s="10"/>
      <c r="J34" s="7"/>
      <c r="K34" s="10"/>
      <c r="L34" s="10"/>
      <c r="M34" s="10"/>
      <c r="N34" s="7"/>
      <c r="O34" s="9">
        <v>812368</v>
      </c>
      <c r="P34" s="10">
        <v>1</v>
      </c>
      <c r="Q34" s="7"/>
      <c r="R34" s="9">
        <v>812368</v>
      </c>
      <c r="S34" s="10">
        <v>1</v>
      </c>
      <c r="T34" s="7"/>
      <c r="X34" s="7"/>
      <c r="AA34" s="7"/>
      <c r="AD34" s="7"/>
      <c r="AG34" s="7"/>
      <c r="AH34" s="24">
        <f>ROUNDUP(GETPIVOTDATA("Somme de Nb jours 
arrêt maladie",$K$4)/'Tableau de bord'!R26,2)</f>
        <v>1.2</v>
      </c>
      <c r="AI34" s="24">
        <f>IF('Tableau de bord'!D32&lt;&gt;"",'Tableau de bord'!D32,"")</f>
        <v>0.05</v>
      </c>
      <c r="AJ34" s="7"/>
      <c r="AL34" s="7"/>
    </row>
    <row r="35" spans="2:38" x14ac:dyDescent="0.25">
      <c r="B35" s="9">
        <v>812185</v>
      </c>
      <c r="C35" s="10">
        <v>1</v>
      </c>
      <c r="D35" s="7"/>
      <c r="E35" s="9">
        <v>812185</v>
      </c>
      <c r="F35" s="10">
        <v>0.6</v>
      </c>
      <c r="G35" s="7"/>
      <c r="H35" s="10"/>
      <c r="I35" s="10"/>
      <c r="J35" s="7"/>
      <c r="K35" s="10"/>
      <c r="L35" s="10"/>
      <c r="M35" s="10"/>
      <c r="N35" s="7"/>
      <c r="O35" s="9">
        <v>812390</v>
      </c>
      <c r="P35" s="10">
        <v>1</v>
      </c>
      <c r="Q35" s="7"/>
      <c r="R35" s="9">
        <v>812390</v>
      </c>
      <c r="S35" s="10">
        <v>1</v>
      </c>
      <c r="T35" s="7"/>
      <c r="X35" s="7"/>
      <c r="AA35" s="7"/>
      <c r="AD35" s="7"/>
      <c r="AG35" s="7"/>
      <c r="AJ35" s="7"/>
      <c r="AL35" s="7"/>
    </row>
    <row r="36" spans="2:38" x14ac:dyDescent="0.25">
      <c r="B36" s="9">
        <v>812198</v>
      </c>
      <c r="C36" s="10">
        <v>1</v>
      </c>
      <c r="D36" s="7"/>
      <c r="E36" s="9">
        <v>812198</v>
      </c>
      <c r="F36" s="10">
        <v>1</v>
      </c>
      <c r="G36" s="7"/>
      <c r="H36" s="10"/>
      <c r="I36" s="10"/>
      <c r="J36" s="7"/>
      <c r="K36" s="10"/>
      <c r="L36" s="10"/>
      <c r="M36" s="10"/>
      <c r="N36" s="7"/>
      <c r="O36" s="9">
        <v>812419</v>
      </c>
      <c r="P36" s="10">
        <v>1</v>
      </c>
      <c r="Q36" s="7"/>
      <c r="R36" s="9">
        <v>812419</v>
      </c>
      <c r="S36" s="10">
        <v>1</v>
      </c>
      <c r="T36" s="7"/>
      <c r="X36" s="7"/>
      <c r="AA36" s="7"/>
      <c r="AD36" s="7"/>
      <c r="AG36" s="7"/>
      <c r="AJ36" s="7"/>
      <c r="AL36" s="7"/>
    </row>
    <row r="37" spans="2:38" x14ac:dyDescent="0.25">
      <c r="B37" s="9">
        <v>812200</v>
      </c>
      <c r="C37" s="10">
        <v>1</v>
      </c>
      <c r="D37" s="7"/>
      <c r="E37" s="9">
        <v>812200</v>
      </c>
      <c r="F37" s="10">
        <v>1</v>
      </c>
      <c r="G37" s="7"/>
      <c r="H37" s="10"/>
      <c r="I37" s="10"/>
      <c r="J37" s="7"/>
      <c r="K37" s="10"/>
      <c r="L37" s="10"/>
      <c r="M37" s="10"/>
      <c r="N37" s="7"/>
      <c r="O37" s="9">
        <v>812475</v>
      </c>
      <c r="P37" s="10">
        <v>1</v>
      </c>
      <c r="Q37" s="7"/>
      <c r="R37" s="9">
        <v>812475</v>
      </c>
      <c r="S37" s="10">
        <v>1</v>
      </c>
      <c r="T37" s="7"/>
      <c r="X37" s="7"/>
      <c r="AA37" s="7"/>
      <c r="AD37" s="7"/>
      <c r="AG37" s="7"/>
      <c r="AJ37" s="7"/>
      <c r="AL37" s="7"/>
    </row>
    <row r="38" spans="2:38" x14ac:dyDescent="0.25">
      <c r="B38" s="9">
        <v>812225</v>
      </c>
      <c r="C38" s="10">
        <v>1</v>
      </c>
      <c r="E38" s="9">
        <v>812225</v>
      </c>
      <c r="F38" s="10">
        <v>1</v>
      </c>
      <c r="H38" s="10"/>
      <c r="I38" s="10"/>
      <c r="K38" s="10"/>
      <c r="L38" s="10"/>
      <c r="M38" s="10"/>
      <c r="O38" s="9">
        <v>812479</v>
      </c>
      <c r="P38" s="10">
        <v>1</v>
      </c>
      <c r="R38" s="9">
        <v>812479</v>
      </c>
      <c r="S38" s="10">
        <v>1</v>
      </c>
    </row>
    <row r="39" spans="2:38" x14ac:dyDescent="0.25">
      <c r="B39" s="9">
        <v>812246</v>
      </c>
      <c r="C39" s="10">
        <v>1</v>
      </c>
      <c r="E39" s="9">
        <v>812246</v>
      </c>
      <c r="F39" s="10">
        <v>1</v>
      </c>
      <c r="H39" s="10"/>
      <c r="I39" s="10"/>
      <c r="K39" s="10"/>
      <c r="L39" s="10"/>
      <c r="M39" s="10"/>
      <c r="O39" s="9">
        <v>812484</v>
      </c>
      <c r="P39" s="10">
        <v>1</v>
      </c>
      <c r="R39" s="9">
        <v>812484</v>
      </c>
      <c r="S39" s="10">
        <v>1</v>
      </c>
    </row>
    <row r="40" spans="2:38" x14ac:dyDescent="0.25">
      <c r="B40" s="9">
        <v>812268</v>
      </c>
      <c r="C40" s="10">
        <v>1</v>
      </c>
      <c r="E40" s="9">
        <v>812268</v>
      </c>
      <c r="F40" s="10">
        <v>1</v>
      </c>
      <c r="H40" s="10"/>
      <c r="I40" s="10"/>
      <c r="K40" s="10"/>
      <c r="L40" s="10"/>
      <c r="M40" s="10"/>
      <c r="O40" s="9">
        <v>812488</v>
      </c>
      <c r="P40" s="10">
        <v>1</v>
      </c>
      <c r="R40" s="9">
        <v>812488</v>
      </c>
      <c r="S40" s="10">
        <v>1</v>
      </c>
    </row>
    <row r="41" spans="2:38" x14ac:dyDescent="0.25">
      <c r="B41" s="9">
        <v>812280</v>
      </c>
      <c r="C41" s="10">
        <v>1</v>
      </c>
      <c r="E41" s="9">
        <v>812280</v>
      </c>
      <c r="F41" s="10">
        <v>1</v>
      </c>
      <c r="H41" s="10"/>
      <c r="I41" s="10"/>
      <c r="K41" s="10"/>
      <c r="L41" s="10"/>
      <c r="M41" s="10"/>
      <c r="O41" s="9">
        <v>812493</v>
      </c>
      <c r="P41" s="10">
        <v>1</v>
      </c>
      <c r="R41" s="9">
        <v>812493</v>
      </c>
      <c r="S41" s="10">
        <v>1</v>
      </c>
    </row>
    <row r="42" spans="2:38" x14ac:dyDescent="0.25">
      <c r="B42" s="9">
        <v>812312</v>
      </c>
      <c r="C42" s="10">
        <v>1</v>
      </c>
      <c r="E42" s="9">
        <v>812312</v>
      </c>
      <c r="F42" s="10">
        <v>1</v>
      </c>
      <c r="H42" s="10"/>
      <c r="I42" s="10"/>
      <c r="K42" s="10"/>
      <c r="L42" s="10"/>
      <c r="M42" s="10"/>
      <c r="O42" s="9">
        <v>812501</v>
      </c>
      <c r="P42" s="10">
        <v>1</v>
      </c>
      <c r="R42" s="9">
        <v>812501</v>
      </c>
      <c r="S42" s="10">
        <v>1</v>
      </c>
    </row>
    <row r="43" spans="2:38" x14ac:dyDescent="0.25">
      <c r="B43" s="9">
        <v>812353</v>
      </c>
      <c r="C43" s="10">
        <v>1</v>
      </c>
      <c r="E43" s="9">
        <v>812353</v>
      </c>
      <c r="F43" s="10">
        <v>1</v>
      </c>
      <c r="H43" s="10"/>
      <c r="I43" s="10"/>
      <c r="K43" s="10"/>
      <c r="L43" s="10"/>
      <c r="M43" s="10"/>
      <c r="O43" s="9">
        <v>812519</v>
      </c>
      <c r="P43" s="10">
        <v>1</v>
      </c>
      <c r="R43" s="9">
        <v>812519</v>
      </c>
      <c r="S43" s="10">
        <v>1</v>
      </c>
    </row>
    <row r="44" spans="2:38" x14ac:dyDescent="0.25">
      <c r="B44" s="9">
        <v>812368</v>
      </c>
      <c r="C44" s="10">
        <v>1</v>
      </c>
      <c r="E44" s="9">
        <v>812368</v>
      </c>
      <c r="F44" s="10">
        <v>1</v>
      </c>
      <c r="H44" s="10"/>
      <c r="I44" s="10"/>
      <c r="K44" s="10"/>
      <c r="L44" s="10"/>
      <c r="M44" s="10"/>
      <c r="O44" s="9">
        <v>812520</v>
      </c>
      <c r="P44" s="10">
        <v>1</v>
      </c>
      <c r="R44" s="9">
        <v>812520</v>
      </c>
      <c r="S44" s="10">
        <v>1</v>
      </c>
    </row>
    <row r="45" spans="2:38" x14ac:dyDescent="0.25">
      <c r="B45" s="9">
        <v>812390</v>
      </c>
      <c r="C45" s="10">
        <v>1</v>
      </c>
      <c r="E45" s="9">
        <v>812390</v>
      </c>
      <c r="F45" s="10">
        <v>1</v>
      </c>
      <c r="H45" s="10"/>
      <c r="I45" s="10"/>
      <c r="K45" s="10"/>
      <c r="L45" s="10"/>
      <c r="M45" s="10"/>
      <c r="O45" s="9">
        <v>812534</v>
      </c>
      <c r="P45" s="10">
        <v>1</v>
      </c>
      <c r="R45" s="9">
        <v>812534</v>
      </c>
      <c r="S45" s="10">
        <v>1</v>
      </c>
    </row>
    <row r="46" spans="2:38" x14ac:dyDescent="0.25">
      <c r="B46" s="9">
        <v>812419</v>
      </c>
      <c r="C46" s="10">
        <v>1</v>
      </c>
      <c r="E46" s="9">
        <v>812419</v>
      </c>
      <c r="F46" s="10">
        <v>1</v>
      </c>
      <c r="H46" s="10"/>
      <c r="I46" s="10"/>
      <c r="K46" s="10"/>
      <c r="L46" s="10"/>
      <c r="M46" s="10"/>
      <c r="O46" s="9">
        <v>812569</v>
      </c>
      <c r="P46" s="10">
        <v>1</v>
      </c>
      <c r="R46" s="9">
        <v>812569</v>
      </c>
      <c r="S46" s="10">
        <v>1</v>
      </c>
    </row>
    <row r="47" spans="2:38" x14ac:dyDescent="0.25">
      <c r="B47" s="9">
        <v>812422</v>
      </c>
      <c r="C47" s="10">
        <v>1</v>
      </c>
      <c r="E47" s="9">
        <v>812422</v>
      </c>
      <c r="F47" s="10">
        <v>1</v>
      </c>
      <c r="H47" s="10"/>
      <c r="I47" s="10"/>
      <c r="K47" s="10"/>
      <c r="L47" s="10"/>
      <c r="M47" s="10"/>
      <c r="O47" s="9">
        <v>812590</v>
      </c>
      <c r="P47" s="10">
        <v>1</v>
      </c>
      <c r="R47" s="9">
        <v>812590</v>
      </c>
      <c r="S47" s="10">
        <v>1</v>
      </c>
    </row>
    <row r="48" spans="2:38" x14ac:dyDescent="0.25">
      <c r="B48" s="9">
        <v>812432</v>
      </c>
      <c r="C48" s="10">
        <v>1</v>
      </c>
      <c r="E48" s="9">
        <v>812432</v>
      </c>
      <c r="F48" s="10">
        <v>1</v>
      </c>
      <c r="H48" s="10"/>
      <c r="I48" s="10"/>
      <c r="K48" s="10"/>
      <c r="L48" s="10"/>
      <c r="M48" s="10"/>
      <c r="O48" s="9">
        <v>812591</v>
      </c>
      <c r="P48" s="10">
        <v>1</v>
      </c>
      <c r="R48" s="9">
        <v>812591</v>
      </c>
      <c r="S48" s="10">
        <v>1</v>
      </c>
    </row>
    <row r="49" spans="2:19" x14ac:dyDescent="0.25">
      <c r="B49" s="9">
        <v>812443</v>
      </c>
      <c r="C49" s="10">
        <v>1</v>
      </c>
      <c r="E49" s="9">
        <v>812443</v>
      </c>
      <c r="F49" s="10">
        <v>1</v>
      </c>
      <c r="H49" s="10"/>
      <c r="I49" s="10"/>
      <c r="K49" s="10"/>
      <c r="L49" s="10"/>
      <c r="M49" s="10"/>
      <c r="O49" s="9">
        <v>812601</v>
      </c>
      <c r="P49" s="10">
        <v>1</v>
      </c>
      <c r="R49" s="9">
        <v>812601</v>
      </c>
      <c r="S49" s="10">
        <v>1</v>
      </c>
    </row>
    <row r="50" spans="2:19" x14ac:dyDescent="0.25">
      <c r="B50" s="9">
        <v>812452</v>
      </c>
      <c r="C50" s="10">
        <v>1</v>
      </c>
      <c r="E50" s="9">
        <v>812452</v>
      </c>
      <c r="F50" s="10">
        <v>1</v>
      </c>
      <c r="H50" s="10"/>
      <c r="I50" s="10"/>
      <c r="K50" s="10"/>
      <c r="L50" s="10"/>
      <c r="M50" s="10"/>
      <c r="O50" s="9">
        <v>812636</v>
      </c>
      <c r="P50" s="10">
        <v>1</v>
      </c>
      <c r="R50" s="9">
        <v>812636</v>
      </c>
      <c r="S50" s="10">
        <v>1</v>
      </c>
    </row>
    <row r="51" spans="2:19" x14ac:dyDescent="0.25">
      <c r="B51" s="9">
        <v>812475</v>
      </c>
      <c r="C51" s="10">
        <v>1</v>
      </c>
      <c r="E51" s="9">
        <v>812475</v>
      </c>
      <c r="F51" s="10">
        <v>1</v>
      </c>
      <c r="H51" s="10"/>
      <c r="I51" s="10"/>
      <c r="K51" s="10"/>
      <c r="L51" s="10"/>
      <c r="M51" s="10"/>
      <c r="O51" s="9">
        <v>812639</v>
      </c>
      <c r="P51" s="10">
        <v>1</v>
      </c>
      <c r="R51" s="9">
        <v>812639</v>
      </c>
      <c r="S51" s="10">
        <v>1</v>
      </c>
    </row>
    <row r="52" spans="2:19" x14ac:dyDescent="0.25">
      <c r="B52" s="9">
        <v>812479</v>
      </c>
      <c r="C52" s="10">
        <v>1</v>
      </c>
      <c r="E52" s="9">
        <v>812479</v>
      </c>
      <c r="F52" s="10">
        <v>1</v>
      </c>
      <c r="H52" s="10"/>
      <c r="I52" s="10"/>
      <c r="K52" s="10"/>
      <c r="L52" s="10"/>
      <c r="M52" s="10"/>
      <c r="O52" s="9">
        <v>812662</v>
      </c>
      <c r="P52" s="10">
        <v>1</v>
      </c>
      <c r="R52" s="9">
        <v>812662</v>
      </c>
      <c r="S52" s="10">
        <v>1</v>
      </c>
    </row>
    <row r="53" spans="2:19" x14ac:dyDescent="0.25">
      <c r="B53" s="9">
        <v>812484</v>
      </c>
      <c r="C53" s="10">
        <v>1</v>
      </c>
      <c r="E53" s="9">
        <v>812484</v>
      </c>
      <c r="F53" s="10">
        <v>1</v>
      </c>
      <c r="H53" s="10"/>
      <c r="I53" s="10"/>
      <c r="K53" s="10"/>
      <c r="L53" s="10"/>
      <c r="M53" s="10"/>
      <c r="O53" s="9">
        <v>812679</v>
      </c>
      <c r="P53" s="10">
        <v>1</v>
      </c>
      <c r="R53" s="9">
        <v>812679</v>
      </c>
      <c r="S53" s="10">
        <v>1</v>
      </c>
    </row>
    <row r="54" spans="2:19" x14ac:dyDescent="0.25">
      <c r="B54" s="9">
        <v>812488</v>
      </c>
      <c r="C54" s="10">
        <v>1</v>
      </c>
      <c r="E54" s="9">
        <v>812488</v>
      </c>
      <c r="F54" s="10">
        <v>1</v>
      </c>
      <c r="H54" s="10"/>
      <c r="I54" s="10"/>
      <c r="K54" s="10"/>
      <c r="L54" s="10"/>
      <c r="M54" s="10"/>
      <c r="O54" s="9">
        <v>812683</v>
      </c>
      <c r="P54" s="10">
        <v>1</v>
      </c>
      <c r="R54" s="9">
        <v>812683</v>
      </c>
      <c r="S54" s="10">
        <v>1</v>
      </c>
    </row>
    <row r="55" spans="2:19" x14ac:dyDescent="0.25">
      <c r="B55" s="9">
        <v>812493</v>
      </c>
      <c r="C55" s="10">
        <v>1</v>
      </c>
      <c r="E55" s="9">
        <v>812493</v>
      </c>
      <c r="F55" s="10">
        <v>1</v>
      </c>
      <c r="H55" s="10"/>
      <c r="I55" s="10"/>
      <c r="K55" s="10"/>
      <c r="L55" s="10"/>
      <c r="M55" s="10"/>
      <c r="O55" s="9">
        <v>812700</v>
      </c>
      <c r="P55" s="10">
        <v>1</v>
      </c>
      <c r="R55" s="9">
        <v>812700</v>
      </c>
      <c r="S55" s="10">
        <v>1</v>
      </c>
    </row>
    <row r="56" spans="2:19" x14ac:dyDescent="0.25">
      <c r="B56" s="9">
        <v>812501</v>
      </c>
      <c r="C56" s="10">
        <v>1</v>
      </c>
      <c r="E56" s="9">
        <v>812501</v>
      </c>
      <c r="F56" s="10">
        <v>1</v>
      </c>
      <c r="H56" s="10"/>
      <c r="I56" s="10"/>
      <c r="K56" s="10"/>
      <c r="L56" s="10"/>
      <c r="M56" s="10"/>
      <c r="O56" s="9">
        <v>812710</v>
      </c>
      <c r="P56" s="10">
        <v>1</v>
      </c>
      <c r="R56" s="9">
        <v>812710</v>
      </c>
      <c r="S56" s="10">
        <v>1</v>
      </c>
    </row>
    <row r="57" spans="2:19" x14ac:dyDescent="0.25">
      <c r="B57" s="9">
        <v>812519</v>
      </c>
      <c r="C57" s="10">
        <v>1</v>
      </c>
      <c r="E57" s="9">
        <v>812519</v>
      </c>
      <c r="F57" s="10">
        <v>1</v>
      </c>
      <c r="H57" s="10"/>
      <c r="I57" s="10"/>
      <c r="K57" s="10"/>
      <c r="L57" s="10"/>
      <c r="M57" s="10"/>
      <c r="O57" s="9">
        <v>812714</v>
      </c>
      <c r="P57" s="10">
        <v>1</v>
      </c>
      <c r="R57" s="9">
        <v>812714</v>
      </c>
      <c r="S57" s="10">
        <v>1</v>
      </c>
    </row>
    <row r="58" spans="2:19" x14ac:dyDescent="0.25">
      <c r="B58" s="9">
        <v>812520</v>
      </c>
      <c r="C58" s="10">
        <v>1</v>
      </c>
      <c r="E58" s="9">
        <v>812520</v>
      </c>
      <c r="F58" s="10">
        <v>1</v>
      </c>
      <c r="H58" s="10"/>
      <c r="I58" s="10"/>
      <c r="K58" s="10"/>
      <c r="L58" s="10"/>
      <c r="M58" s="10"/>
      <c r="O58" s="9">
        <v>812720</v>
      </c>
      <c r="P58" s="10">
        <v>1</v>
      </c>
      <c r="R58" s="9">
        <v>812720</v>
      </c>
      <c r="S58" s="10">
        <v>1</v>
      </c>
    </row>
    <row r="59" spans="2:19" x14ac:dyDescent="0.25">
      <c r="B59" s="9">
        <v>812534</v>
      </c>
      <c r="C59" s="10">
        <v>1</v>
      </c>
      <c r="E59" s="9">
        <v>812534</v>
      </c>
      <c r="F59" s="10">
        <v>1</v>
      </c>
      <c r="H59" s="10"/>
      <c r="I59" s="10"/>
      <c r="K59" s="10"/>
      <c r="L59" s="10"/>
      <c r="M59" s="10"/>
      <c r="O59" s="9">
        <v>812733</v>
      </c>
      <c r="P59" s="10">
        <v>1</v>
      </c>
      <c r="R59" s="9">
        <v>812733</v>
      </c>
      <c r="S59" s="10">
        <v>0.2</v>
      </c>
    </row>
    <row r="60" spans="2:19" x14ac:dyDescent="0.25">
      <c r="B60" s="9">
        <v>812537</v>
      </c>
      <c r="C60" s="10">
        <v>1</v>
      </c>
      <c r="E60" s="9">
        <v>812537</v>
      </c>
      <c r="F60" s="10">
        <v>0.8</v>
      </c>
      <c r="H60" s="10"/>
      <c r="I60" s="10"/>
      <c r="K60" s="10"/>
      <c r="L60" s="10"/>
      <c r="M60" s="10"/>
      <c r="O60" s="9">
        <v>812752</v>
      </c>
      <c r="P60" s="10">
        <v>1</v>
      </c>
      <c r="R60" s="9">
        <v>812752</v>
      </c>
      <c r="S60" s="10">
        <v>1</v>
      </c>
    </row>
    <row r="61" spans="2:19" x14ac:dyDescent="0.25">
      <c r="B61" s="9">
        <v>812569</v>
      </c>
      <c r="C61" s="10">
        <v>1</v>
      </c>
      <c r="E61" s="9">
        <v>812569</v>
      </c>
      <c r="F61" s="10">
        <v>1</v>
      </c>
      <c r="H61" s="10"/>
      <c r="I61" s="10"/>
      <c r="K61" s="10"/>
      <c r="L61" s="10"/>
      <c r="M61" s="10"/>
      <c r="O61" s="9">
        <v>812763</v>
      </c>
      <c r="P61" s="10">
        <v>1</v>
      </c>
      <c r="R61" s="9">
        <v>812763</v>
      </c>
      <c r="S61" s="10">
        <v>1</v>
      </c>
    </row>
    <row r="62" spans="2:19" x14ac:dyDescent="0.25">
      <c r="B62" s="9">
        <v>812590</v>
      </c>
      <c r="C62" s="10">
        <v>1</v>
      </c>
      <c r="E62" s="9">
        <v>812590</v>
      </c>
      <c r="F62" s="10">
        <v>1</v>
      </c>
      <c r="H62" s="10"/>
      <c r="I62" s="10"/>
      <c r="K62" s="10"/>
      <c r="L62" s="10"/>
      <c r="M62" s="10"/>
      <c r="O62" s="9">
        <v>812770</v>
      </c>
      <c r="P62" s="10">
        <v>1</v>
      </c>
      <c r="R62" s="9">
        <v>812770</v>
      </c>
      <c r="S62" s="10">
        <v>1</v>
      </c>
    </row>
    <row r="63" spans="2:19" x14ac:dyDescent="0.25">
      <c r="B63" s="9">
        <v>812591</v>
      </c>
      <c r="C63" s="10">
        <v>1</v>
      </c>
      <c r="E63" s="9">
        <v>812591</v>
      </c>
      <c r="F63" s="10">
        <v>1</v>
      </c>
      <c r="H63" s="10"/>
      <c r="I63" s="10"/>
      <c r="K63" s="10"/>
      <c r="L63" s="10"/>
      <c r="M63" s="10"/>
      <c r="O63" s="9">
        <v>812788</v>
      </c>
      <c r="P63" s="10">
        <v>1</v>
      </c>
      <c r="R63" s="9">
        <v>812788</v>
      </c>
      <c r="S63" s="10">
        <v>1</v>
      </c>
    </row>
    <row r="64" spans="2:19" x14ac:dyDescent="0.25">
      <c r="B64" s="9">
        <v>812601</v>
      </c>
      <c r="C64" s="10">
        <v>1</v>
      </c>
      <c r="E64" s="9">
        <v>812601</v>
      </c>
      <c r="F64" s="10">
        <v>1</v>
      </c>
      <c r="H64" s="10"/>
      <c r="I64" s="10"/>
      <c r="K64" s="10"/>
      <c r="L64" s="10"/>
      <c r="M64" s="10"/>
      <c r="O64" s="9">
        <v>812795</v>
      </c>
      <c r="P64" s="10">
        <v>1</v>
      </c>
      <c r="R64" s="9">
        <v>812795</v>
      </c>
      <c r="S64" s="10">
        <v>1</v>
      </c>
    </row>
    <row r="65" spans="2:19" x14ac:dyDescent="0.25">
      <c r="B65" s="9">
        <v>812616</v>
      </c>
      <c r="C65" s="10">
        <v>1</v>
      </c>
      <c r="E65" s="9">
        <v>812616</v>
      </c>
      <c r="F65" s="10">
        <v>1</v>
      </c>
      <c r="H65" s="10"/>
      <c r="I65" s="10"/>
      <c r="K65" s="10"/>
      <c r="L65" s="10"/>
      <c r="M65" s="10"/>
      <c r="O65" s="9">
        <v>812847</v>
      </c>
      <c r="P65" s="10">
        <v>1</v>
      </c>
      <c r="R65" s="9">
        <v>812847</v>
      </c>
      <c r="S65" s="10">
        <v>1</v>
      </c>
    </row>
    <row r="66" spans="2:19" x14ac:dyDescent="0.25">
      <c r="B66" s="9">
        <v>812636</v>
      </c>
      <c r="C66" s="10">
        <v>1</v>
      </c>
      <c r="E66" s="9">
        <v>812636</v>
      </c>
      <c r="F66" s="10">
        <v>1</v>
      </c>
      <c r="H66" s="10"/>
      <c r="I66" s="10"/>
      <c r="K66" s="10"/>
      <c r="L66" s="10"/>
      <c r="M66" s="10"/>
      <c r="O66" s="9">
        <v>812853</v>
      </c>
      <c r="P66" s="10">
        <v>1</v>
      </c>
      <c r="R66" s="9">
        <v>812853</v>
      </c>
      <c r="S66" s="10">
        <v>1</v>
      </c>
    </row>
    <row r="67" spans="2:19" x14ac:dyDescent="0.25">
      <c r="B67" s="9">
        <v>812639</v>
      </c>
      <c r="C67" s="10">
        <v>1</v>
      </c>
      <c r="E67" s="9">
        <v>812639</v>
      </c>
      <c r="F67" s="10">
        <v>1</v>
      </c>
      <c r="H67" s="10"/>
      <c r="I67" s="10"/>
      <c r="K67" s="10"/>
      <c r="L67" s="10"/>
      <c r="M67" s="10"/>
      <c r="O67" s="9">
        <v>812870</v>
      </c>
      <c r="P67" s="10">
        <v>1</v>
      </c>
      <c r="R67" s="9">
        <v>812870</v>
      </c>
      <c r="S67" s="10">
        <v>1</v>
      </c>
    </row>
    <row r="68" spans="2:19" x14ac:dyDescent="0.25">
      <c r="B68" s="9">
        <v>812653</v>
      </c>
      <c r="C68" s="10">
        <v>1</v>
      </c>
      <c r="E68" s="9">
        <v>812653</v>
      </c>
      <c r="F68" s="10">
        <v>1</v>
      </c>
      <c r="H68" s="10"/>
      <c r="I68" s="10"/>
      <c r="K68" s="10"/>
      <c r="L68" s="10"/>
      <c r="M68" s="10"/>
      <c r="O68" s="9">
        <v>812880</v>
      </c>
      <c r="P68" s="10">
        <v>1</v>
      </c>
      <c r="R68" s="9">
        <v>812880</v>
      </c>
      <c r="S68" s="10">
        <v>1</v>
      </c>
    </row>
    <row r="69" spans="2:19" x14ac:dyDescent="0.25">
      <c r="B69" s="9">
        <v>812662</v>
      </c>
      <c r="C69" s="10">
        <v>1</v>
      </c>
      <c r="E69" s="9">
        <v>812662</v>
      </c>
      <c r="F69" s="10">
        <v>1</v>
      </c>
      <c r="H69" s="10"/>
      <c r="I69" s="10"/>
      <c r="K69" s="10"/>
      <c r="L69" s="10"/>
      <c r="M69" s="10"/>
      <c r="O69" s="9">
        <v>812912</v>
      </c>
      <c r="P69" s="10">
        <v>1</v>
      </c>
      <c r="R69" s="9">
        <v>812912</v>
      </c>
      <c r="S69" s="10">
        <v>1</v>
      </c>
    </row>
    <row r="70" spans="2:19" x14ac:dyDescent="0.25">
      <c r="B70" s="9">
        <v>812675</v>
      </c>
      <c r="C70" s="10">
        <v>1</v>
      </c>
      <c r="E70" s="9">
        <v>812675</v>
      </c>
      <c r="F70" s="10">
        <v>1</v>
      </c>
      <c r="H70" s="10"/>
      <c r="I70" s="10"/>
      <c r="K70" s="10"/>
      <c r="L70" s="10"/>
      <c r="M70" s="10"/>
      <c r="O70" s="9">
        <v>812922</v>
      </c>
      <c r="P70" s="10">
        <v>1</v>
      </c>
      <c r="R70" s="9">
        <v>812922</v>
      </c>
      <c r="S70" s="10">
        <v>1</v>
      </c>
    </row>
    <row r="71" spans="2:19" x14ac:dyDescent="0.25">
      <c r="B71" s="9">
        <v>812679</v>
      </c>
      <c r="C71" s="10">
        <v>1</v>
      </c>
      <c r="E71" s="9">
        <v>812679</v>
      </c>
      <c r="F71" s="10">
        <v>1</v>
      </c>
      <c r="H71" s="10"/>
      <c r="I71" s="10"/>
      <c r="K71" s="10"/>
      <c r="L71" s="10"/>
      <c r="M71" s="10"/>
      <c r="O71" s="9">
        <v>812935</v>
      </c>
      <c r="P71" s="10">
        <v>1</v>
      </c>
      <c r="R71" s="9">
        <v>812935</v>
      </c>
      <c r="S71" s="10">
        <v>0.7</v>
      </c>
    </row>
    <row r="72" spans="2:19" x14ac:dyDescent="0.25">
      <c r="B72" s="9">
        <v>812683</v>
      </c>
      <c r="C72" s="10">
        <v>1</v>
      </c>
      <c r="E72" s="9">
        <v>812683</v>
      </c>
      <c r="F72" s="10">
        <v>1</v>
      </c>
      <c r="H72" s="10"/>
      <c r="I72" s="10"/>
      <c r="K72" s="10"/>
      <c r="L72" s="10"/>
      <c r="M72" s="10"/>
      <c r="O72" s="9">
        <v>812947</v>
      </c>
      <c r="P72" s="10">
        <v>1</v>
      </c>
      <c r="R72" s="9">
        <v>812947</v>
      </c>
      <c r="S72" s="10">
        <v>1</v>
      </c>
    </row>
    <row r="73" spans="2:19" x14ac:dyDescent="0.25">
      <c r="B73" s="9">
        <v>812687</v>
      </c>
      <c r="C73" s="10">
        <v>1</v>
      </c>
      <c r="E73" s="9">
        <v>812687</v>
      </c>
      <c r="F73" s="10">
        <v>1</v>
      </c>
      <c r="H73" s="10"/>
      <c r="I73" s="10"/>
      <c r="K73" s="10"/>
      <c r="L73" s="10"/>
      <c r="M73" s="10"/>
      <c r="O73" s="9">
        <v>812984</v>
      </c>
      <c r="P73" s="10">
        <v>1</v>
      </c>
      <c r="R73" s="9">
        <v>812984</v>
      </c>
      <c r="S73" s="10">
        <v>0.5</v>
      </c>
    </row>
    <row r="74" spans="2:19" x14ac:dyDescent="0.25">
      <c r="B74" s="9">
        <v>812700</v>
      </c>
      <c r="C74" s="10">
        <v>1</v>
      </c>
      <c r="E74" s="9">
        <v>812700</v>
      </c>
      <c r="F74" s="10">
        <v>1</v>
      </c>
      <c r="H74" s="10"/>
      <c r="I74" s="10"/>
      <c r="K74" s="10"/>
      <c r="L74" s="10"/>
      <c r="M74" s="10"/>
      <c r="O74" s="9">
        <v>813004</v>
      </c>
      <c r="P74" s="10">
        <v>1</v>
      </c>
      <c r="R74" s="9">
        <v>813004</v>
      </c>
      <c r="S74" s="10">
        <v>1</v>
      </c>
    </row>
    <row r="75" spans="2:19" x14ac:dyDescent="0.25">
      <c r="B75" s="9">
        <v>812710</v>
      </c>
      <c r="C75" s="10">
        <v>1</v>
      </c>
      <c r="E75" s="9">
        <v>812710</v>
      </c>
      <c r="F75" s="10">
        <v>1</v>
      </c>
      <c r="H75" s="10"/>
      <c r="I75" s="10"/>
      <c r="K75" s="10"/>
      <c r="L75" s="10"/>
      <c r="M75" s="10"/>
      <c r="O75" s="9">
        <v>813019</v>
      </c>
      <c r="P75" s="10">
        <v>1</v>
      </c>
      <c r="R75" s="9">
        <v>813019</v>
      </c>
      <c r="S75" s="10">
        <v>1</v>
      </c>
    </row>
    <row r="76" spans="2:19" x14ac:dyDescent="0.25">
      <c r="B76" s="9">
        <v>812714</v>
      </c>
      <c r="C76" s="10">
        <v>1</v>
      </c>
      <c r="E76" s="9">
        <v>812714</v>
      </c>
      <c r="F76" s="10">
        <v>1</v>
      </c>
      <c r="H76" s="10"/>
      <c r="I76" s="10"/>
      <c r="K76" s="10"/>
      <c r="L76" s="10"/>
      <c r="M76" s="10"/>
      <c r="O76" s="9">
        <v>813032</v>
      </c>
      <c r="P76" s="10">
        <v>1</v>
      </c>
      <c r="R76" s="9">
        <v>813032</v>
      </c>
      <c r="S76" s="10">
        <v>1</v>
      </c>
    </row>
    <row r="77" spans="2:19" x14ac:dyDescent="0.25">
      <c r="B77" s="9">
        <v>812720</v>
      </c>
      <c r="C77" s="10">
        <v>1</v>
      </c>
      <c r="E77" s="9">
        <v>812720</v>
      </c>
      <c r="F77" s="10">
        <v>1</v>
      </c>
      <c r="H77" s="10"/>
      <c r="I77" s="10"/>
      <c r="K77" s="10"/>
      <c r="L77" s="10"/>
      <c r="M77" s="10"/>
      <c r="O77" s="9">
        <v>813059</v>
      </c>
      <c r="P77" s="10">
        <v>1</v>
      </c>
      <c r="R77" s="9">
        <v>813059</v>
      </c>
      <c r="S77" s="10">
        <v>1</v>
      </c>
    </row>
    <row r="78" spans="2:19" x14ac:dyDescent="0.25">
      <c r="B78" s="9">
        <v>812733</v>
      </c>
      <c r="C78" s="10">
        <v>1</v>
      </c>
      <c r="E78" s="9">
        <v>812733</v>
      </c>
      <c r="F78" s="10">
        <v>0.2</v>
      </c>
      <c r="H78" s="10"/>
      <c r="I78" s="10"/>
      <c r="K78" s="10"/>
      <c r="L78" s="10"/>
      <c r="M78" s="10"/>
      <c r="O78" s="9">
        <v>813082</v>
      </c>
      <c r="P78" s="10">
        <v>1</v>
      </c>
      <c r="R78" s="9">
        <v>813082</v>
      </c>
      <c r="S78" s="10">
        <v>1</v>
      </c>
    </row>
    <row r="79" spans="2:19" x14ac:dyDescent="0.25">
      <c r="B79" s="9">
        <v>812752</v>
      </c>
      <c r="C79" s="10">
        <v>1</v>
      </c>
      <c r="E79" s="9">
        <v>812752</v>
      </c>
      <c r="F79" s="10">
        <v>1</v>
      </c>
      <c r="H79" s="10"/>
      <c r="I79" s="10"/>
      <c r="K79" s="10"/>
      <c r="L79" s="10"/>
      <c r="M79" s="10"/>
      <c r="O79" s="9">
        <v>813106</v>
      </c>
      <c r="P79" s="10">
        <v>1</v>
      </c>
      <c r="R79" s="9">
        <v>813106</v>
      </c>
      <c r="S79" s="10">
        <v>1</v>
      </c>
    </row>
    <row r="80" spans="2:19" x14ac:dyDescent="0.25">
      <c r="B80" s="9">
        <v>812763</v>
      </c>
      <c r="C80" s="10">
        <v>1</v>
      </c>
      <c r="E80" s="9">
        <v>812763</v>
      </c>
      <c r="F80" s="10">
        <v>1</v>
      </c>
      <c r="H80" s="10"/>
      <c r="I80" s="10"/>
      <c r="K80" s="10"/>
      <c r="L80" s="10"/>
      <c r="M80" s="10"/>
      <c r="O80" s="9">
        <v>813107</v>
      </c>
      <c r="P80" s="10">
        <v>1</v>
      </c>
      <c r="R80" s="9">
        <v>813107</v>
      </c>
      <c r="S80" s="10">
        <v>0.5</v>
      </c>
    </row>
    <row r="81" spans="2:19" x14ac:dyDescent="0.25">
      <c r="B81" s="9">
        <v>812770</v>
      </c>
      <c r="C81" s="10">
        <v>1</v>
      </c>
      <c r="E81" s="9">
        <v>812770</v>
      </c>
      <c r="F81" s="10">
        <v>1</v>
      </c>
      <c r="H81" s="10"/>
      <c r="I81" s="10"/>
      <c r="K81" s="10"/>
      <c r="L81" s="10"/>
      <c r="M81" s="10"/>
      <c r="O81" s="9">
        <v>813152</v>
      </c>
      <c r="P81" s="10">
        <v>1</v>
      </c>
      <c r="R81" s="9">
        <v>813152</v>
      </c>
      <c r="S81" s="10">
        <v>1</v>
      </c>
    </row>
    <row r="82" spans="2:19" x14ac:dyDescent="0.25">
      <c r="B82" s="9">
        <v>812788</v>
      </c>
      <c r="C82" s="10">
        <v>1</v>
      </c>
      <c r="E82" s="9">
        <v>812788</v>
      </c>
      <c r="F82" s="10">
        <v>1</v>
      </c>
      <c r="H82" s="10"/>
      <c r="I82" s="10"/>
      <c r="K82" s="10"/>
      <c r="L82" s="10"/>
      <c r="M82" s="10"/>
      <c r="O82" s="9">
        <v>813163</v>
      </c>
      <c r="P82" s="10">
        <v>1</v>
      </c>
      <c r="R82" s="9">
        <v>813163</v>
      </c>
      <c r="S82" s="10">
        <v>1</v>
      </c>
    </row>
    <row r="83" spans="2:19" x14ac:dyDescent="0.25">
      <c r="B83" s="9">
        <v>812790</v>
      </c>
      <c r="C83" s="10">
        <v>1</v>
      </c>
      <c r="E83" s="9">
        <v>812790</v>
      </c>
      <c r="F83" s="10">
        <v>1</v>
      </c>
      <c r="H83" s="10"/>
      <c r="I83" s="10"/>
      <c r="K83" s="10"/>
      <c r="L83" s="10"/>
      <c r="M83" s="10"/>
      <c r="O83" s="9">
        <v>813190</v>
      </c>
      <c r="P83" s="10">
        <v>1</v>
      </c>
      <c r="R83" s="9">
        <v>813190</v>
      </c>
      <c r="S83" s="10">
        <v>1</v>
      </c>
    </row>
    <row r="84" spans="2:19" x14ac:dyDescent="0.25">
      <c r="B84" s="9">
        <v>812795</v>
      </c>
      <c r="C84" s="10">
        <v>1</v>
      </c>
      <c r="E84" s="9">
        <v>812795</v>
      </c>
      <c r="F84" s="10">
        <v>1</v>
      </c>
      <c r="H84" s="10"/>
      <c r="I84" s="10"/>
      <c r="K84" s="10"/>
      <c r="L84" s="10"/>
      <c r="M84" s="10"/>
      <c r="O84" s="9">
        <v>813201</v>
      </c>
      <c r="P84" s="10">
        <v>1</v>
      </c>
      <c r="R84" s="9">
        <v>813201</v>
      </c>
      <c r="S84" s="10">
        <v>1</v>
      </c>
    </row>
    <row r="85" spans="2:19" x14ac:dyDescent="0.25">
      <c r="B85" s="9">
        <v>812805</v>
      </c>
      <c r="C85" s="10">
        <v>1</v>
      </c>
      <c r="E85" s="9">
        <v>812805</v>
      </c>
      <c r="F85" s="10">
        <v>1</v>
      </c>
      <c r="H85" s="10"/>
      <c r="I85" s="10"/>
      <c r="K85" s="10"/>
      <c r="L85" s="10"/>
      <c r="M85" s="10"/>
      <c r="O85" s="9">
        <v>813253</v>
      </c>
      <c r="P85" s="10">
        <v>1</v>
      </c>
      <c r="R85" s="9">
        <v>813253</v>
      </c>
      <c r="S85" s="10">
        <v>0.2</v>
      </c>
    </row>
    <row r="86" spans="2:19" x14ac:dyDescent="0.25">
      <c r="B86" s="9">
        <v>812818</v>
      </c>
      <c r="C86" s="10">
        <v>1</v>
      </c>
      <c r="E86" s="9">
        <v>812818</v>
      </c>
      <c r="F86" s="10">
        <v>1</v>
      </c>
      <c r="H86" s="10"/>
      <c r="I86" s="10"/>
      <c r="K86" s="10"/>
      <c r="L86" s="10"/>
      <c r="M86" s="10"/>
      <c r="O86" s="9">
        <v>813265</v>
      </c>
      <c r="P86" s="10">
        <v>1</v>
      </c>
      <c r="R86" s="9">
        <v>813265</v>
      </c>
      <c r="S86" s="10">
        <v>1</v>
      </c>
    </row>
    <row r="87" spans="2:19" x14ac:dyDescent="0.25">
      <c r="B87" s="9">
        <v>812830</v>
      </c>
      <c r="C87" s="10">
        <v>1</v>
      </c>
      <c r="E87" s="9">
        <v>812830</v>
      </c>
      <c r="F87" s="10">
        <v>1</v>
      </c>
      <c r="H87" s="10"/>
      <c r="I87" s="10"/>
      <c r="K87" s="10"/>
      <c r="L87" s="10"/>
      <c r="M87" s="10"/>
      <c r="O87" s="9">
        <v>813275</v>
      </c>
      <c r="P87" s="10">
        <v>1</v>
      </c>
      <c r="R87" s="9">
        <v>813275</v>
      </c>
      <c r="S87" s="10">
        <v>1</v>
      </c>
    </row>
    <row r="88" spans="2:19" x14ac:dyDescent="0.25">
      <c r="B88" s="9">
        <v>812847</v>
      </c>
      <c r="C88" s="10">
        <v>1</v>
      </c>
      <c r="E88" s="9">
        <v>812847</v>
      </c>
      <c r="F88" s="10">
        <v>1</v>
      </c>
      <c r="H88" s="10"/>
      <c r="I88" s="10"/>
      <c r="K88" s="10"/>
      <c r="L88" s="10"/>
      <c r="M88" s="10"/>
      <c r="O88" s="9">
        <v>813282</v>
      </c>
      <c r="P88" s="10">
        <v>1</v>
      </c>
      <c r="R88" s="9">
        <v>813282</v>
      </c>
      <c r="S88" s="10">
        <v>1</v>
      </c>
    </row>
    <row r="89" spans="2:19" x14ac:dyDescent="0.25">
      <c r="B89" s="9">
        <v>812853</v>
      </c>
      <c r="C89" s="10">
        <v>1</v>
      </c>
      <c r="E89" s="9">
        <v>812853</v>
      </c>
      <c r="F89" s="10">
        <v>1</v>
      </c>
      <c r="H89" s="10"/>
      <c r="I89" s="10"/>
      <c r="K89" s="10"/>
      <c r="L89" s="10"/>
      <c r="M89" s="10"/>
      <c r="O89" s="9">
        <v>813292</v>
      </c>
      <c r="P89" s="10">
        <v>1</v>
      </c>
      <c r="R89" s="9">
        <v>813292</v>
      </c>
      <c r="S89" s="10">
        <v>1</v>
      </c>
    </row>
    <row r="90" spans="2:19" x14ac:dyDescent="0.25">
      <c r="B90" s="9">
        <v>812870</v>
      </c>
      <c r="C90" s="10">
        <v>1</v>
      </c>
      <c r="E90" s="9">
        <v>812870</v>
      </c>
      <c r="F90" s="10">
        <v>1</v>
      </c>
      <c r="H90" s="10"/>
      <c r="I90" s="10"/>
      <c r="K90" s="10"/>
      <c r="L90" s="10"/>
      <c r="M90" s="10"/>
      <c r="O90" s="9">
        <v>813316</v>
      </c>
      <c r="P90" s="10">
        <v>1</v>
      </c>
      <c r="R90" s="9">
        <v>813316</v>
      </c>
      <c r="S90" s="10">
        <v>1</v>
      </c>
    </row>
    <row r="91" spans="2:19" x14ac:dyDescent="0.25">
      <c r="B91" s="9">
        <v>812880</v>
      </c>
      <c r="C91" s="10">
        <v>1</v>
      </c>
      <c r="E91" s="9">
        <v>812880</v>
      </c>
      <c r="F91" s="10">
        <v>1</v>
      </c>
      <c r="H91" s="10"/>
      <c r="I91" s="10"/>
      <c r="K91" s="10"/>
      <c r="L91" s="10"/>
      <c r="M91" s="10"/>
      <c r="O91" s="9">
        <v>813333</v>
      </c>
      <c r="P91" s="10">
        <v>1</v>
      </c>
      <c r="R91" s="9">
        <v>813333</v>
      </c>
      <c r="S91" s="10">
        <v>1</v>
      </c>
    </row>
    <row r="92" spans="2:19" x14ac:dyDescent="0.25">
      <c r="B92" s="9">
        <v>812912</v>
      </c>
      <c r="C92" s="10">
        <v>1</v>
      </c>
      <c r="E92" s="9">
        <v>812912</v>
      </c>
      <c r="F92" s="10">
        <v>1</v>
      </c>
      <c r="H92" s="10"/>
      <c r="I92" s="10"/>
      <c r="K92" s="10"/>
      <c r="L92" s="10"/>
      <c r="M92" s="10"/>
      <c r="O92" s="9">
        <v>813359</v>
      </c>
      <c r="P92" s="10">
        <v>1</v>
      </c>
      <c r="R92" s="9">
        <v>813359</v>
      </c>
      <c r="S92" s="10">
        <v>1</v>
      </c>
    </row>
    <row r="93" spans="2:19" x14ac:dyDescent="0.25">
      <c r="B93" s="9">
        <v>812922</v>
      </c>
      <c r="C93" s="10">
        <v>1</v>
      </c>
      <c r="E93" s="9">
        <v>812922</v>
      </c>
      <c r="F93" s="10">
        <v>1</v>
      </c>
      <c r="H93" s="10"/>
      <c r="I93" s="10"/>
      <c r="K93" s="10"/>
      <c r="L93" s="10"/>
      <c r="M93" s="10"/>
      <c r="O93" s="9">
        <v>813361</v>
      </c>
      <c r="P93" s="10">
        <v>1</v>
      </c>
      <c r="R93" s="9">
        <v>813361</v>
      </c>
      <c r="S93" s="10">
        <v>1</v>
      </c>
    </row>
    <row r="94" spans="2:19" x14ac:dyDescent="0.25">
      <c r="B94" s="9">
        <v>812935</v>
      </c>
      <c r="C94" s="10">
        <v>1</v>
      </c>
      <c r="E94" s="9">
        <v>812935</v>
      </c>
      <c r="F94" s="10">
        <v>0.7</v>
      </c>
      <c r="H94" s="10"/>
      <c r="I94" s="10"/>
      <c r="K94" s="10"/>
      <c r="L94" s="10"/>
      <c r="M94" s="10"/>
      <c r="O94" s="9">
        <v>813383</v>
      </c>
      <c r="P94" s="10">
        <v>1</v>
      </c>
      <c r="R94" s="9">
        <v>813383</v>
      </c>
      <c r="S94" s="10">
        <v>0.8</v>
      </c>
    </row>
    <row r="95" spans="2:19" x14ac:dyDescent="0.25">
      <c r="B95" s="9">
        <v>812947</v>
      </c>
      <c r="C95" s="10">
        <v>1</v>
      </c>
      <c r="E95" s="9">
        <v>812947</v>
      </c>
      <c r="F95" s="10">
        <v>1</v>
      </c>
      <c r="H95" s="10"/>
      <c r="I95" s="10"/>
      <c r="K95" s="10"/>
      <c r="L95" s="10"/>
      <c r="M95" s="10"/>
      <c r="O95" s="9">
        <v>813395</v>
      </c>
      <c r="P95" s="10">
        <v>1</v>
      </c>
      <c r="R95" s="9">
        <v>813395</v>
      </c>
      <c r="S95" s="10">
        <v>0.8</v>
      </c>
    </row>
    <row r="96" spans="2:19" x14ac:dyDescent="0.25">
      <c r="B96" s="9">
        <v>812950</v>
      </c>
      <c r="C96" s="10">
        <v>1</v>
      </c>
      <c r="E96" s="9">
        <v>812950</v>
      </c>
      <c r="F96" s="10">
        <v>1</v>
      </c>
      <c r="H96" s="10"/>
      <c r="I96" s="10"/>
      <c r="K96" s="10"/>
      <c r="L96" s="10"/>
      <c r="M96" s="10"/>
      <c r="O96" s="9">
        <v>813408</v>
      </c>
      <c r="P96" s="10">
        <v>1</v>
      </c>
      <c r="R96" s="9">
        <v>813408</v>
      </c>
      <c r="S96" s="10">
        <v>1</v>
      </c>
    </row>
    <row r="97" spans="2:19" x14ac:dyDescent="0.25">
      <c r="B97" s="9">
        <v>812967</v>
      </c>
      <c r="C97" s="10">
        <v>1</v>
      </c>
      <c r="E97" s="9">
        <v>812967</v>
      </c>
      <c r="F97" s="10">
        <v>1</v>
      </c>
      <c r="H97" s="10"/>
      <c r="I97" s="10"/>
      <c r="K97" s="10"/>
      <c r="L97" s="10"/>
      <c r="M97" s="10"/>
      <c r="O97" s="9">
        <v>820053</v>
      </c>
      <c r="P97" s="10">
        <v>1</v>
      </c>
      <c r="R97" s="9">
        <v>820053</v>
      </c>
      <c r="S97" s="10">
        <v>0.8</v>
      </c>
    </row>
    <row r="98" spans="2:19" x14ac:dyDescent="0.25">
      <c r="B98" s="9">
        <v>812984</v>
      </c>
      <c r="C98" s="10">
        <v>1</v>
      </c>
      <c r="E98" s="9">
        <v>812984</v>
      </c>
      <c r="F98" s="10">
        <v>0.5</v>
      </c>
      <c r="H98" s="10"/>
      <c r="I98" s="10"/>
      <c r="K98" s="10"/>
      <c r="L98" s="10"/>
      <c r="M98" s="10"/>
      <c r="O98" s="9">
        <v>820125</v>
      </c>
      <c r="P98" s="10">
        <v>1</v>
      </c>
      <c r="R98" s="9">
        <v>820125</v>
      </c>
      <c r="S98" s="10">
        <v>0.8</v>
      </c>
    </row>
    <row r="99" spans="2:19" x14ac:dyDescent="0.25">
      <c r="B99" s="9">
        <v>813004</v>
      </c>
      <c r="C99" s="10">
        <v>1</v>
      </c>
      <c r="E99" s="9">
        <v>813004</v>
      </c>
      <c r="F99" s="10">
        <v>1</v>
      </c>
      <c r="H99" s="10"/>
      <c r="I99" s="10"/>
      <c r="K99" s="10"/>
      <c r="L99" s="10"/>
      <c r="M99" s="10"/>
      <c r="O99" s="9">
        <v>820212</v>
      </c>
      <c r="P99" s="10">
        <v>1</v>
      </c>
      <c r="R99" s="9">
        <v>820212</v>
      </c>
      <c r="S99" s="10">
        <v>1</v>
      </c>
    </row>
    <row r="100" spans="2:19" x14ac:dyDescent="0.25">
      <c r="B100" s="9">
        <v>813019</v>
      </c>
      <c r="C100" s="10">
        <v>1</v>
      </c>
      <c r="E100" s="9">
        <v>813019</v>
      </c>
      <c r="F100" s="10">
        <v>1</v>
      </c>
      <c r="H100" s="10"/>
      <c r="I100" s="10"/>
      <c r="K100" s="10"/>
      <c r="L100" s="10"/>
      <c r="M100" s="10"/>
      <c r="O100" s="9">
        <v>820402</v>
      </c>
      <c r="P100" s="10">
        <v>1</v>
      </c>
      <c r="R100" s="9">
        <v>820402</v>
      </c>
      <c r="S100" s="10">
        <v>1</v>
      </c>
    </row>
    <row r="101" spans="2:19" x14ac:dyDescent="0.25">
      <c r="B101" s="9">
        <v>813032</v>
      </c>
      <c r="C101" s="10">
        <v>1</v>
      </c>
      <c r="E101" s="9">
        <v>813032</v>
      </c>
      <c r="F101" s="10">
        <v>1</v>
      </c>
      <c r="H101" s="10"/>
      <c r="I101" s="10"/>
      <c r="K101" s="10"/>
      <c r="L101" s="10"/>
      <c r="M101" s="10"/>
      <c r="O101" s="9">
        <v>820769</v>
      </c>
      <c r="P101" s="10">
        <v>1</v>
      </c>
      <c r="R101" s="9">
        <v>820769</v>
      </c>
      <c r="S101" s="10">
        <v>0.5</v>
      </c>
    </row>
    <row r="102" spans="2:19" x14ac:dyDescent="0.25">
      <c r="B102" s="9">
        <v>813038</v>
      </c>
      <c r="C102" s="10">
        <v>1</v>
      </c>
      <c r="E102" s="9">
        <v>813038</v>
      </c>
      <c r="F102" s="10">
        <v>1</v>
      </c>
      <c r="H102" s="10"/>
      <c r="I102" s="10"/>
      <c r="K102" s="10"/>
      <c r="L102" s="10"/>
      <c r="M102" s="10"/>
      <c r="O102" s="9">
        <v>820830</v>
      </c>
      <c r="P102" s="10">
        <v>1</v>
      </c>
      <c r="R102" s="9">
        <v>820830</v>
      </c>
      <c r="S102" s="10">
        <v>1</v>
      </c>
    </row>
    <row r="103" spans="2:19" x14ac:dyDescent="0.25">
      <c r="B103" s="9">
        <v>813059</v>
      </c>
      <c r="C103" s="10">
        <v>1</v>
      </c>
      <c r="E103" s="9">
        <v>813059</v>
      </c>
      <c r="F103" s="10">
        <v>1</v>
      </c>
      <c r="H103" s="10"/>
      <c r="I103" s="10"/>
      <c r="K103" s="10"/>
      <c r="L103" s="10"/>
      <c r="M103" s="10"/>
      <c r="O103" s="9">
        <v>821439</v>
      </c>
      <c r="P103" s="10">
        <v>1</v>
      </c>
      <c r="R103" s="9">
        <v>821439</v>
      </c>
      <c r="S103" s="10">
        <v>1</v>
      </c>
    </row>
    <row r="104" spans="2:19" x14ac:dyDescent="0.25">
      <c r="B104" s="9">
        <v>813082</v>
      </c>
      <c r="C104" s="10">
        <v>1</v>
      </c>
      <c r="E104" s="9">
        <v>813082</v>
      </c>
      <c r="F104" s="10">
        <v>1</v>
      </c>
      <c r="H104" s="10"/>
      <c r="I104" s="10"/>
      <c r="K104" s="10"/>
      <c r="L104" s="10"/>
      <c r="M104" s="10"/>
      <c r="O104" s="9">
        <v>822127</v>
      </c>
      <c r="P104" s="10">
        <v>1</v>
      </c>
      <c r="R104" s="9">
        <v>822127</v>
      </c>
      <c r="S104" s="10">
        <v>1</v>
      </c>
    </row>
    <row r="105" spans="2:19" x14ac:dyDescent="0.25">
      <c r="B105" s="9">
        <v>813106</v>
      </c>
      <c r="C105" s="10">
        <v>1</v>
      </c>
      <c r="E105" s="9">
        <v>813106</v>
      </c>
      <c r="F105" s="10">
        <v>1</v>
      </c>
      <c r="H105" s="10"/>
      <c r="I105" s="10"/>
      <c r="K105" s="10"/>
      <c r="L105" s="10"/>
      <c r="M105" s="10"/>
      <c r="O105" s="9">
        <v>822501</v>
      </c>
      <c r="P105" s="10">
        <v>1</v>
      </c>
      <c r="R105" s="9">
        <v>822501</v>
      </c>
      <c r="S105" s="10">
        <v>0.5</v>
      </c>
    </row>
    <row r="106" spans="2:19" x14ac:dyDescent="0.25">
      <c r="B106" s="9">
        <v>813107</v>
      </c>
      <c r="C106" s="10">
        <v>1</v>
      </c>
      <c r="E106" s="9">
        <v>813107</v>
      </c>
      <c r="F106" s="10">
        <v>0.5</v>
      </c>
      <c r="H106" s="10"/>
      <c r="I106" s="10"/>
      <c r="K106" s="10"/>
      <c r="L106" s="10"/>
      <c r="M106" s="10"/>
      <c r="O106" s="9">
        <v>830129</v>
      </c>
      <c r="P106" s="10">
        <v>1</v>
      </c>
      <c r="R106" s="9">
        <v>830129</v>
      </c>
      <c r="S106" s="10">
        <v>1</v>
      </c>
    </row>
    <row r="107" spans="2:19" x14ac:dyDescent="0.25">
      <c r="B107" s="9">
        <v>813152</v>
      </c>
      <c r="C107" s="10">
        <v>1</v>
      </c>
      <c r="E107" s="9">
        <v>813152</v>
      </c>
      <c r="F107" s="10">
        <v>1</v>
      </c>
      <c r="H107" s="10"/>
      <c r="I107" s="10"/>
      <c r="K107" s="10"/>
      <c r="L107" s="10"/>
      <c r="M107" s="10"/>
      <c r="O107" s="9">
        <v>830195</v>
      </c>
      <c r="P107" s="10">
        <v>1</v>
      </c>
      <c r="R107" s="9">
        <v>830195</v>
      </c>
      <c r="S107" s="10">
        <v>1</v>
      </c>
    </row>
    <row r="108" spans="2:19" x14ac:dyDescent="0.25">
      <c r="B108" s="9">
        <v>813156</v>
      </c>
      <c r="C108" s="10">
        <v>1</v>
      </c>
      <c r="E108" s="9">
        <v>813156</v>
      </c>
      <c r="F108" s="10">
        <v>1</v>
      </c>
      <c r="H108" s="10"/>
      <c r="I108" s="10"/>
      <c r="K108" s="10"/>
      <c r="L108" s="10"/>
      <c r="M108" s="10"/>
      <c r="O108" s="9">
        <v>830209</v>
      </c>
      <c r="P108" s="10">
        <v>1</v>
      </c>
      <c r="R108" s="9">
        <v>830209</v>
      </c>
      <c r="S108" s="10">
        <v>0.7</v>
      </c>
    </row>
    <row r="109" spans="2:19" x14ac:dyDescent="0.25">
      <c r="B109" s="9">
        <v>813163</v>
      </c>
      <c r="C109" s="10">
        <v>1</v>
      </c>
      <c r="E109" s="9">
        <v>813163</v>
      </c>
      <c r="F109" s="10">
        <v>1</v>
      </c>
      <c r="H109" s="10"/>
      <c r="I109" s="10"/>
      <c r="K109" s="10"/>
      <c r="L109" s="10"/>
      <c r="M109" s="10"/>
      <c r="O109" s="9">
        <v>830214</v>
      </c>
      <c r="P109" s="10">
        <v>1</v>
      </c>
      <c r="R109" s="9">
        <v>830214</v>
      </c>
      <c r="S109" s="10">
        <v>1</v>
      </c>
    </row>
    <row r="110" spans="2:19" x14ac:dyDescent="0.25">
      <c r="B110" s="9">
        <v>813168</v>
      </c>
      <c r="C110" s="10">
        <v>1</v>
      </c>
      <c r="E110" s="9">
        <v>813168</v>
      </c>
      <c r="F110" s="10">
        <v>0.5</v>
      </c>
      <c r="H110" s="10"/>
      <c r="I110" s="10"/>
      <c r="K110" s="10"/>
      <c r="L110" s="10"/>
      <c r="M110" s="10"/>
      <c r="O110" s="9">
        <v>830239</v>
      </c>
      <c r="P110" s="10">
        <v>1</v>
      </c>
      <c r="R110" s="9">
        <v>830239</v>
      </c>
      <c r="S110" s="10">
        <v>1</v>
      </c>
    </row>
    <row r="111" spans="2:19" x14ac:dyDescent="0.25">
      <c r="B111" s="9">
        <v>813173</v>
      </c>
      <c r="C111" s="10">
        <v>1</v>
      </c>
      <c r="E111" s="9">
        <v>813173</v>
      </c>
      <c r="F111" s="10">
        <v>0.5</v>
      </c>
      <c r="H111" s="10"/>
      <c r="I111" s="10"/>
      <c r="K111" s="10"/>
      <c r="L111" s="10"/>
      <c r="M111" s="10"/>
      <c r="O111" s="9">
        <v>830458</v>
      </c>
      <c r="P111" s="10">
        <v>1</v>
      </c>
      <c r="R111" s="9">
        <v>830458</v>
      </c>
      <c r="S111" s="10">
        <v>1</v>
      </c>
    </row>
    <row r="112" spans="2:19" x14ac:dyDescent="0.25">
      <c r="B112" s="9">
        <v>813184</v>
      </c>
      <c r="C112" s="10">
        <v>1</v>
      </c>
      <c r="E112" s="9">
        <v>813184</v>
      </c>
      <c r="F112" s="10">
        <v>1</v>
      </c>
      <c r="H112" s="10"/>
      <c r="I112" s="10"/>
      <c r="K112" s="10"/>
      <c r="L112" s="10"/>
      <c r="M112" s="10"/>
      <c r="O112" s="9">
        <v>830464</v>
      </c>
      <c r="P112" s="10">
        <v>1</v>
      </c>
      <c r="R112" s="9">
        <v>830464</v>
      </c>
      <c r="S112" s="10">
        <v>1</v>
      </c>
    </row>
    <row r="113" spans="2:19" x14ac:dyDescent="0.25">
      <c r="B113" s="9">
        <v>813190</v>
      </c>
      <c r="C113" s="10">
        <v>1</v>
      </c>
      <c r="E113" s="9">
        <v>813190</v>
      </c>
      <c r="F113" s="10">
        <v>1</v>
      </c>
      <c r="H113" s="10"/>
      <c r="I113" s="10"/>
      <c r="K113" s="10"/>
      <c r="L113" s="10"/>
      <c r="M113" s="10"/>
      <c r="O113" s="9">
        <v>830472</v>
      </c>
      <c r="P113" s="10">
        <v>1</v>
      </c>
      <c r="R113" s="9">
        <v>830472</v>
      </c>
      <c r="S113" s="10">
        <v>1</v>
      </c>
    </row>
    <row r="114" spans="2:19" x14ac:dyDescent="0.25">
      <c r="B114" s="9">
        <v>813201</v>
      </c>
      <c r="C114" s="10">
        <v>1</v>
      </c>
      <c r="E114" s="9">
        <v>813201</v>
      </c>
      <c r="F114" s="10">
        <v>1</v>
      </c>
      <c r="H114" s="10"/>
      <c r="I114" s="10"/>
      <c r="K114" s="10"/>
      <c r="L114" s="10"/>
      <c r="M114" s="10"/>
      <c r="O114" s="9">
        <v>830529</v>
      </c>
      <c r="P114" s="10">
        <v>1</v>
      </c>
      <c r="R114" s="9">
        <v>830529</v>
      </c>
      <c r="S114" s="10">
        <v>0.8</v>
      </c>
    </row>
    <row r="115" spans="2:19" x14ac:dyDescent="0.25">
      <c r="B115" s="9">
        <v>813226</v>
      </c>
      <c r="C115" s="10">
        <v>1</v>
      </c>
      <c r="E115" s="9">
        <v>813226</v>
      </c>
      <c r="F115" s="10">
        <v>1</v>
      </c>
      <c r="H115" s="10"/>
      <c r="I115" s="10"/>
      <c r="K115" s="10"/>
      <c r="L115" s="10"/>
      <c r="M115" s="10"/>
      <c r="O115" s="9">
        <v>830579</v>
      </c>
      <c r="P115" s="10">
        <v>1</v>
      </c>
      <c r="R115" s="9">
        <v>830579</v>
      </c>
      <c r="S115" s="10">
        <v>0.7</v>
      </c>
    </row>
    <row r="116" spans="2:19" x14ac:dyDescent="0.25">
      <c r="B116" s="9">
        <v>813243</v>
      </c>
      <c r="C116" s="10">
        <v>1</v>
      </c>
      <c r="E116" s="9">
        <v>813243</v>
      </c>
      <c r="F116" s="10">
        <v>1</v>
      </c>
      <c r="H116" s="10"/>
      <c r="I116" s="10"/>
      <c r="K116" s="10"/>
      <c r="L116" s="10"/>
      <c r="M116" s="10"/>
      <c r="O116" s="9">
        <v>840073</v>
      </c>
      <c r="P116" s="10">
        <v>1</v>
      </c>
      <c r="R116" s="9">
        <v>840073</v>
      </c>
      <c r="S116" s="10">
        <v>1</v>
      </c>
    </row>
    <row r="117" spans="2:19" x14ac:dyDescent="0.25">
      <c r="B117" s="9">
        <v>813253</v>
      </c>
      <c r="C117" s="10">
        <v>1</v>
      </c>
      <c r="E117" s="9">
        <v>813253</v>
      </c>
      <c r="F117" s="10">
        <v>0.2</v>
      </c>
      <c r="H117" s="10"/>
      <c r="I117" s="10"/>
      <c r="K117" s="10"/>
      <c r="L117" s="10"/>
      <c r="M117" s="10"/>
      <c r="O117" s="9">
        <v>840083</v>
      </c>
      <c r="P117" s="10">
        <v>1</v>
      </c>
      <c r="R117" s="9">
        <v>840083</v>
      </c>
      <c r="S117" s="10">
        <v>1</v>
      </c>
    </row>
    <row r="118" spans="2:19" x14ac:dyDescent="0.25">
      <c r="B118" s="9">
        <v>813265</v>
      </c>
      <c r="C118" s="10">
        <v>1</v>
      </c>
      <c r="E118" s="9">
        <v>813265</v>
      </c>
      <c r="F118" s="10">
        <v>1</v>
      </c>
      <c r="H118" s="10"/>
      <c r="I118" s="10"/>
      <c r="K118" s="10"/>
      <c r="L118" s="10"/>
      <c r="M118" s="10"/>
      <c r="O118" s="9">
        <v>840142</v>
      </c>
      <c r="P118" s="10">
        <v>1</v>
      </c>
      <c r="R118" s="9">
        <v>840142</v>
      </c>
      <c r="S118" s="10">
        <v>1</v>
      </c>
    </row>
    <row r="119" spans="2:19" x14ac:dyDescent="0.25">
      <c r="B119" s="9">
        <v>813275</v>
      </c>
      <c r="C119" s="10">
        <v>1</v>
      </c>
      <c r="E119" s="9">
        <v>813275</v>
      </c>
      <c r="F119" s="10">
        <v>1</v>
      </c>
      <c r="H119" s="10"/>
      <c r="I119" s="10"/>
      <c r="K119" s="10"/>
      <c r="L119" s="10"/>
      <c r="M119" s="10"/>
      <c r="O119" s="9">
        <v>840207</v>
      </c>
      <c r="P119" s="10">
        <v>1</v>
      </c>
      <c r="R119" s="9">
        <v>840207</v>
      </c>
      <c r="S119" s="10">
        <v>1</v>
      </c>
    </row>
    <row r="120" spans="2:19" x14ac:dyDescent="0.25">
      <c r="B120" s="9">
        <v>813282</v>
      </c>
      <c r="C120" s="10">
        <v>1</v>
      </c>
      <c r="E120" s="9">
        <v>813282</v>
      </c>
      <c r="F120" s="10">
        <v>1</v>
      </c>
      <c r="H120" s="10"/>
      <c r="I120" s="10"/>
      <c r="K120" s="10"/>
      <c r="L120" s="10"/>
      <c r="M120" s="10"/>
      <c r="O120" s="9">
        <v>840323</v>
      </c>
      <c r="P120" s="10">
        <v>1</v>
      </c>
      <c r="R120" s="9">
        <v>840323</v>
      </c>
      <c r="S120" s="10">
        <v>1</v>
      </c>
    </row>
    <row r="121" spans="2:19" x14ac:dyDescent="0.25">
      <c r="B121" s="9">
        <v>813292</v>
      </c>
      <c r="C121" s="10">
        <v>1</v>
      </c>
      <c r="E121" s="9">
        <v>813292</v>
      </c>
      <c r="F121" s="10">
        <v>1</v>
      </c>
      <c r="H121" s="10"/>
      <c r="I121" s="10"/>
      <c r="K121" s="10"/>
      <c r="L121" s="10"/>
      <c r="M121" s="10"/>
      <c r="O121" s="9">
        <v>840384</v>
      </c>
      <c r="P121" s="10">
        <v>1</v>
      </c>
      <c r="R121" s="9">
        <v>840384</v>
      </c>
      <c r="S121" s="10">
        <v>1</v>
      </c>
    </row>
    <row r="122" spans="2:19" x14ac:dyDescent="0.25">
      <c r="B122" s="9">
        <v>813300</v>
      </c>
      <c r="C122" s="10">
        <v>1</v>
      </c>
      <c r="E122" s="9">
        <v>813300</v>
      </c>
      <c r="F122" s="10">
        <v>1</v>
      </c>
      <c r="H122" s="10"/>
      <c r="I122" s="10"/>
      <c r="K122" s="10"/>
      <c r="L122" s="10"/>
      <c r="M122" s="10"/>
      <c r="O122" s="9">
        <v>840439</v>
      </c>
      <c r="P122" s="10">
        <v>1</v>
      </c>
      <c r="R122" s="9">
        <v>840439</v>
      </c>
      <c r="S122" s="10">
        <v>1</v>
      </c>
    </row>
    <row r="123" spans="2:19" x14ac:dyDescent="0.25">
      <c r="B123" s="9">
        <v>813316</v>
      </c>
      <c r="C123" s="10">
        <v>1</v>
      </c>
      <c r="E123" s="9">
        <v>813316</v>
      </c>
      <c r="F123" s="10">
        <v>1</v>
      </c>
      <c r="H123" s="10"/>
      <c r="I123" s="10"/>
      <c r="K123" s="10"/>
      <c r="L123" s="10"/>
      <c r="M123" s="10"/>
      <c r="O123" s="9">
        <v>840517</v>
      </c>
      <c r="P123" s="10">
        <v>1</v>
      </c>
      <c r="R123" s="9">
        <v>840517</v>
      </c>
      <c r="S123" s="10">
        <v>1</v>
      </c>
    </row>
    <row r="124" spans="2:19" x14ac:dyDescent="0.25">
      <c r="B124" s="9">
        <v>813327</v>
      </c>
      <c r="C124" s="10">
        <v>1</v>
      </c>
      <c r="E124" s="9">
        <v>813327</v>
      </c>
      <c r="F124" s="10">
        <v>1</v>
      </c>
      <c r="H124" s="10"/>
      <c r="I124" s="10"/>
      <c r="K124" s="10"/>
      <c r="L124" s="10"/>
      <c r="M124" s="10"/>
      <c r="O124" s="9">
        <v>840762</v>
      </c>
      <c r="P124" s="10">
        <v>1</v>
      </c>
      <c r="R124" s="9">
        <v>840762</v>
      </c>
      <c r="S124" s="10">
        <v>1</v>
      </c>
    </row>
    <row r="125" spans="2:19" x14ac:dyDescent="0.25">
      <c r="B125" s="9">
        <v>813333</v>
      </c>
      <c r="C125" s="10">
        <v>1</v>
      </c>
      <c r="E125" s="9">
        <v>813333</v>
      </c>
      <c r="F125" s="10">
        <v>1</v>
      </c>
      <c r="H125" s="10"/>
      <c r="I125" s="10"/>
      <c r="K125" s="10"/>
      <c r="L125" s="10"/>
      <c r="M125" s="10"/>
      <c r="O125" s="9">
        <v>860026</v>
      </c>
      <c r="P125" s="10">
        <v>1</v>
      </c>
      <c r="R125" s="9">
        <v>860026</v>
      </c>
      <c r="S125" s="10">
        <v>1</v>
      </c>
    </row>
    <row r="126" spans="2:19" x14ac:dyDescent="0.25">
      <c r="B126" s="9">
        <v>813349</v>
      </c>
      <c r="C126" s="10">
        <v>1</v>
      </c>
      <c r="E126" s="9">
        <v>813349</v>
      </c>
      <c r="F126" s="10">
        <v>0.8</v>
      </c>
      <c r="H126" s="10"/>
      <c r="I126" s="10"/>
      <c r="K126" s="10"/>
      <c r="L126" s="10"/>
      <c r="M126" s="10"/>
      <c r="O126" s="9">
        <v>860116</v>
      </c>
      <c r="P126" s="10">
        <v>1</v>
      </c>
      <c r="R126" s="9">
        <v>860116</v>
      </c>
      <c r="S126" s="10">
        <v>1</v>
      </c>
    </row>
    <row r="127" spans="2:19" x14ac:dyDescent="0.25">
      <c r="B127" s="9">
        <v>813359</v>
      </c>
      <c r="C127" s="10">
        <v>1</v>
      </c>
      <c r="E127" s="9">
        <v>813359</v>
      </c>
      <c r="F127" s="10">
        <v>1</v>
      </c>
      <c r="H127" s="10"/>
      <c r="I127" s="10"/>
      <c r="K127" s="10"/>
      <c r="L127" s="10"/>
      <c r="M127" s="10"/>
      <c r="O127" s="9">
        <v>860210</v>
      </c>
      <c r="P127" s="10">
        <v>1</v>
      </c>
      <c r="R127" s="9">
        <v>860210</v>
      </c>
      <c r="S127" s="10">
        <v>1</v>
      </c>
    </row>
    <row r="128" spans="2:19" x14ac:dyDescent="0.25">
      <c r="B128" s="9">
        <v>813361</v>
      </c>
      <c r="C128" s="10">
        <v>1</v>
      </c>
      <c r="E128" s="9">
        <v>813361</v>
      </c>
      <c r="F128" s="10">
        <v>1</v>
      </c>
      <c r="H128" s="10"/>
      <c r="I128" s="10"/>
      <c r="K128" s="10"/>
      <c r="L128" s="10"/>
      <c r="M128" s="10"/>
      <c r="O128" s="9">
        <v>860241</v>
      </c>
      <c r="P128" s="10">
        <v>1</v>
      </c>
      <c r="R128" s="9">
        <v>860241</v>
      </c>
      <c r="S128" s="10">
        <v>0.5</v>
      </c>
    </row>
    <row r="129" spans="2:19" x14ac:dyDescent="0.25">
      <c r="B129" s="9">
        <v>813372</v>
      </c>
      <c r="C129" s="10">
        <v>1</v>
      </c>
      <c r="E129" s="9">
        <v>813372</v>
      </c>
      <c r="F129" s="10">
        <v>1</v>
      </c>
      <c r="H129" s="10"/>
      <c r="I129" s="10"/>
      <c r="K129" s="10"/>
      <c r="L129" s="10"/>
      <c r="M129" s="10"/>
      <c r="O129" s="9">
        <v>870011</v>
      </c>
      <c r="P129" s="10">
        <v>1</v>
      </c>
      <c r="R129" s="9">
        <v>870011</v>
      </c>
      <c r="S129" s="10">
        <v>1</v>
      </c>
    </row>
    <row r="130" spans="2:19" x14ac:dyDescent="0.25">
      <c r="B130" s="9">
        <v>813383</v>
      </c>
      <c r="C130" s="10">
        <v>1</v>
      </c>
      <c r="E130" s="9">
        <v>813383</v>
      </c>
      <c r="F130" s="10">
        <v>0.8</v>
      </c>
      <c r="H130" s="10"/>
      <c r="I130" s="10"/>
      <c r="K130" s="10"/>
      <c r="L130" s="10"/>
      <c r="M130" s="10"/>
      <c r="O130" s="9">
        <v>870200</v>
      </c>
      <c r="P130" s="10">
        <v>1</v>
      </c>
      <c r="R130" s="9">
        <v>870200</v>
      </c>
      <c r="S130" s="10">
        <v>1</v>
      </c>
    </row>
    <row r="131" spans="2:19" x14ac:dyDescent="0.25">
      <c r="B131" s="9">
        <v>813395</v>
      </c>
      <c r="C131" s="10">
        <v>1</v>
      </c>
      <c r="E131" s="9">
        <v>813395</v>
      </c>
      <c r="F131" s="10">
        <v>0.8</v>
      </c>
      <c r="H131" s="10"/>
      <c r="I131" s="10"/>
      <c r="K131" s="10"/>
      <c r="L131" s="10"/>
      <c r="M131" s="10"/>
      <c r="O131" s="9">
        <v>870304</v>
      </c>
      <c r="P131" s="10">
        <v>1</v>
      </c>
      <c r="R131" s="9">
        <v>870304</v>
      </c>
      <c r="S131" s="10">
        <v>1</v>
      </c>
    </row>
    <row r="132" spans="2:19" x14ac:dyDescent="0.25">
      <c r="B132" s="9">
        <v>813408</v>
      </c>
      <c r="C132" s="10">
        <v>1</v>
      </c>
      <c r="E132" s="9">
        <v>813408</v>
      </c>
      <c r="F132" s="10">
        <v>1</v>
      </c>
      <c r="H132" s="10"/>
      <c r="I132" s="10"/>
      <c r="K132" s="10"/>
      <c r="L132" s="10"/>
      <c r="M132" s="10"/>
      <c r="O132" s="9">
        <v>870402</v>
      </c>
      <c r="P132" s="10">
        <v>1</v>
      </c>
      <c r="R132" s="9">
        <v>870402</v>
      </c>
      <c r="S132" s="10">
        <v>0.8</v>
      </c>
    </row>
    <row r="133" spans="2:19" x14ac:dyDescent="0.25">
      <c r="B133" s="9">
        <v>820053</v>
      </c>
      <c r="C133" s="10">
        <v>1</v>
      </c>
      <c r="E133" s="9">
        <v>820053</v>
      </c>
      <c r="F133" s="10">
        <v>0.8</v>
      </c>
      <c r="H133" s="10"/>
      <c r="I133" s="10"/>
      <c r="K133" s="10"/>
      <c r="L133" s="10"/>
      <c r="M133" s="10"/>
      <c r="O133" s="9">
        <v>870426</v>
      </c>
      <c r="P133" s="10">
        <v>1</v>
      </c>
      <c r="R133" s="9">
        <v>870426</v>
      </c>
      <c r="S133" s="10">
        <v>1</v>
      </c>
    </row>
    <row r="134" spans="2:19" x14ac:dyDescent="0.25">
      <c r="B134" s="9">
        <v>820125</v>
      </c>
      <c r="C134" s="10">
        <v>1</v>
      </c>
      <c r="E134" s="9">
        <v>820125</v>
      </c>
      <c r="F134" s="10">
        <v>0.8</v>
      </c>
      <c r="H134" s="10"/>
      <c r="I134" s="10"/>
      <c r="K134" s="10"/>
      <c r="L134" s="10"/>
      <c r="M134" s="10"/>
      <c r="O134" s="9">
        <v>880213</v>
      </c>
      <c r="P134" s="10">
        <v>1</v>
      </c>
      <c r="R134" s="9">
        <v>880213</v>
      </c>
      <c r="S134" s="10">
        <v>1</v>
      </c>
    </row>
    <row r="135" spans="2:19" x14ac:dyDescent="0.25">
      <c r="B135" s="9">
        <v>820144</v>
      </c>
      <c r="C135" s="10">
        <v>1</v>
      </c>
      <c r="E135" s="9">
        <v>820144</v>
      </c>
      <c r="F135" s="10">
        <v>0.5</v>
      </c>
      <c r="H135" s="10"/>
      <c r="I135" s="10"/>
      <c r="K135" s="10"/>
      <c r="L135" s="10"/>
      <c r="M135" s="10"/>
      <c r="O135" s="9">
        <v>880255</v>
      </c>
      <c r="P135" s="10">
        <v>1</v>
      </c>
      <c r="R135" s="9">
        <v>880255</v>
      </c>
      <c r="S135" s="10">
        <v>1</v>
      </c>
    </row>
    <row r="136" spans="2:19" x14ac:dyDescent="0.25">
      <c r="B136" s="9">
        <v>820212</v>
      </c>
      <c r="C136" s="10">
        <v>1</v>
      </c>
      <c r="E136" s="9">
        <v>820212</v>
      </c>
      <c r="F136" s="10">
        <v>1</v>
      </c>
      <c r="H136" s="10"/>
      <c r="I136" s="10"/>
      <c r="K136" s="10"/>
      <c r="L136" s="10"/>
      <c r="M136" s="10"/>
      <c r="O136" s="9">
        <v>880377</v>
      </c>
      <c r="P136" s="10">
        <v>1</v>
      </c>
      <c r="R136" s="9">
        <v>880377</v>
      </c>
      <c r="S136" s="10">
        <v>0.5</v>
      </c>
    </row>
    <row r="137" spans="2:19" x14ac:dyDescent="0.25">
      <c r="B137" s="9">
        <v>820402</v>
      </c>
      <c r="C137" s="10">
        <v>1</v>
      </c>
      <c r="E137" s="9">
        <v>820402</v>
      </c>
      <c r="F137" s="10">
        <v>1</v>
      </c>
      <c r="H137" s="10"/>
      <c r="I137" s="10"/>
      <c r="K137" s="10"/>
      <c r="L137" s="10"/>
      <c r="M137" s="10"/>
      <c r="O137" s="9">
        <v>880414</v>
      </c>
      <c r="P137" s="10">
        <v>1</v>
      </c>
      <c r="R137" s="9">
        <v>880414</v>
      </c>
      <c r="S137" s="10">
        <v>1</v>
      </c>
    </row>
    <row r="138" spans="2:19" x14ac:dyDescent="0.25">
      <c r="B138" s="9">
        <v>820501</v>
      </c>
      <c r="C138" s="10">
        <v>1</v>
      </c>
      <c r="E138" s="9">
        <v>820501</v>
      </c>
      <c r="F138" s="10">
        <v>1</v>
      </c>
      <c r="H138" s="10"/>
      <c r="I138" s="10"/>
      <c r="K138" s="10"/>
      <c r="L138" s="10"/>
      <c r="M138" s="10"/>
      <c r="O138" s="9">
        <v>880441</v>
      </c>
      <c r="P138" s="10">
        <v>1</v>
      </c>
      <c r="R138" s="9">
        <v>880441</v>
      </c>
      <c r="S138" s="10">
        <v>1</v>
      </c>
    </row>
    <row r="139" spans="2:19" x14ac:dyDescent="0.25">
      <c r="B139" s="9">
        <v>820526</v>
      </c>
      <c r="C139" s="10">
        <v>1</v>
      </c>
      <c r="E139" s="9">
        <v>820526</v>
      </c>
      <c r="F139" s="10">
        <v>0.5</v>
      </c>
      <c r="H139" s="10"/>
      <c r="I139" s="10"/>
      <c r="K139" s="10"/>
      <c r="L139" s="10"/>
      <c r="M139" s="10"/>
      <c r="O139" s="9">
        <v>880605</v>
      </c>
      <c r="P139" s="10">
        <v>1</v>
      </c>
      <c r="R139" s="9">
        <v>880605</v>
      </c>
      <c r="S139" s="10">
        <v>1</v>
      </c>
    </row>
    <row r="140" spans="2:19" x14ac:dyDescent="0.25">
      <c r="B140" s="9">
        <v>820769</v>
      </c>
      <c r="C140" s="10">
        <v>1</v>
      </c>
      <c r="E140" s="9">
        <v>820769</v>
      </c>
      <c r="F140" s="10">
        <v>0.5</v>
      </c>
      <c r="H140" s="10"/>
      <c r="I140" s="10"/>
      <c r="K140" s="10"/>
      <c r="L140" s="10"/>
      <c r="M140" s="10"/>
      <c r="O140" s="9">
        <v>880704</v>
      </c>
      <c r="P140" s="10">
        <v>1</v>
      </c>
      <c r="R140" s="9">
        <v>880704</v>
      </c>
      <c r="S140" s="10">
        <v>0.5</v>
      </c>
    </row>
    <row r="141" spans="2:19" x14ac:dyDescent="0.25">
      <c r="B141" s="9">
        <v>820816</v>
      </c>
      <c r="C141" s="10">
        <v>1</v>
      </c>
      <c r="E141" s="9">
        <v>820816</v>
      </c>
      <c r="F141" s="10">
        <v>1</v>
      </c>
      <c r="H141" s="10"/>
      <c r="I141" s="10"/>
      <c r="K141" s="10"/>
      <c r="L141" s="10"/>
      <c r="M141" s="10"/>
      <c r="O141" s="9">
        <v>890033</v>
      </c>
      <c r="P141" s="10">
        <v>1</v>
      </c>
      <c r="R141" s="9">
        <v>890033</v>
      </c>
      <c r="S141" s="10">
        <v>0.5</v>
      </c>
    </row>
    <row r="142" spans="2:19" x14ac:dyDescent="0.25">
      <c r="B142" s="9">
        <v>820830</v>
      </c>
      <c r="C142" s="10">
        <v>1</v>
      </c>
      <c r="E142" s="9">
        <v>820830</v>
      </c>
      <c r="F142" s="10">
        <v>1</v>
      </c>
      <c r="H142" s="10"/>
      <c r="I142" s="10"/>
      <c r="K142" s="10"/>
      <c r="L142" s="10"/>
      <c r="M142" s="10"/>
      <c r="O142" s="9">
        <v>890105</v>
      </c>
      <c r="P142" s="10">
        <v>1</v>
      </c>
      <c r="R142" s="9">
        <v>890105</v>
      </c>
      <c r="S142" s="10">
        <v>1</v>
      </c>
    </row>
    <row r="143" spans="2:19" x14ac:dyDescent="0.25">
      <c r="B143" s="9">
        <v>821439</v>
      </c>
      <c r="C143" s="10">
        <v>1</v>
      </c>
      <c r="E143" s="9">
        <v>821439</v>
      </c>
      <c r="F143" s="10">
        <v>1</v>
      </c>
      <c r="H143" s="10"/>
      <c r="I143" s="10"/>
      <c r="K143" s="10"/>
      <c r="L143" s="10"/>
      <c r="M143" s="10"/>
      <c r="O143" s="9">
        <v>890257</v>
      </c>
      <c r="P143" s="10">
        <v>1</v>
      </c>
      <c r="R143" s="9">
        <v>890257</v>
      </c>
      <c r="S143" s="10">
        <v>1</v>
      </c>
    </row>
    <row r="144" spans="2:19" x14ac:dyDescent="0.25">
      <c r="B144" s="9">
        <v>822127</v>
      </c>
      <c r="C144" s="10">
        <v>1</v>
      </c>
      <c r="E144" s="9">
        <v>822127</v>
      </c>
      <c r="F144" s="10">
        <v>1</v>
      </c>
      <c r="H144" s="10"/>
      <c r="I144" s="10"/>
      <c r="K144" s="10"/>
      <c r="L144" s="10"/>
      <c r="M144" s="10"/>
      <c r="O144" s="9">
        <v>890406</v>
      </c>
      <c r="P144" s="10">
        <v>1</v>
      </c>
      <c r="R144" s="9">
        <v>890406</v>
      </c>
      <c r="S144" s="10">
        <v>1</v>
      </c>
    </row>
    <row r="145" spans="2:19" x14ac:dyDescent="0.25">
      <c r="B145" s="9">
        <v>822501</v>
      </c>
      <c r="C145" s="10">
        <v>1</v>
      </c>
      <c r="E145" s="9">
        <v>822501</v>
      </c>
      <c r="F145" s="10">
        <v>0.5</v>
      </c>
      <c r="H145" s="10"/>
      <c r="I145" s="10"/>
      <c r="K145" s="10"/>
      <c r="L145" s="10"/>
      <c r="M145" s="10"/>
      <c r="O145" s="9">
        <v>890569</v>
      </c>
      <c r="P145" s="10">
        <v>1</v>
      </c>
      <c r="R145" s="9">
        <v>890569</v>
      </c>
      <c r="S145" s="10">
        <v>1</v>
      </c>
    </row>
    <row r="146" spans="2:19" x14ac:dyDescent="0.25">
      <c r="B146" s="9">
        <v>830129</v>
      </c>
      <c r="C146" s="10">
        <v>1</v>
      </c>
      <c r="E146" s="9">
        <v>830129</v>
      </c>
      <c r="F146" s="10">
        <v>1</v>
      </c>
      <c r="H146" s="10"/>
      <c r="I146" s="10"/>
      <c r="K146" s="10"/>
      <c r="L146" s="10"/>
      <c r="M146" s="10"/>
      <c r="O146" s="9">
        <v>890570</v>
      </c>
      <c r="P146" s="10">
        <v>1</v>
      </c>
      <c r="R146" s="9">
        <v>890570</v>
      </c>
      <c r="S146" s="10">
        <v>1</v>
      </c>
    </row>
    <row r="147" spans="2:19" x14ac:dyDescent="0.25">
      <c r="B147" s="9">
        <v>830195</v>
      </c>
      <c r="C147" s="10">
        <v>1</v>
      </c>
      <c r="E147" s="9">
        <v>830195</v>
      </c>
      <c r="F147" s="10">
        <v>1</v>
      </c>
      <c r="H147" s="10"/>
      <c r="I147" s="10"/>
      <c r="K147" s="10"/>
      <c r="L147" s="10"/>
      <c r="M147" s="10"/>
      <c r="O147" s="9">
        <v>11811100</v>
      </c>
      <c r="P147" s="10">
        <v>1</v>
      </c>
      <c r="R147" s="9">
        <v>11811100</v>
      </c>
      <c r="S147" s="10">
        <v>1</v>
      </c>
    </row>
    <row r="148" spans="2:19" x14ac:dyDescent="0.25">
      <c r="B148" s="9">
        <v>830209</v>
      </c>
      <c r="C148" s="10">
        <v>1</v>
      </c>
      <c r="E148" s="9">
        <v>830209</v>
      </c>
      <c r="F148" s="10">
        <v>0.7</v>
      </c>
      <c r="H148" s="10"/>
      <c r="I148" s="10"/>
      <c r="K148" s="10"/>
      <c r="L148" s="10"/>
      <c r="M148" s="10"/>
      <c r="O148" s="9">
        <v>20810462</v>
      </c>
      <c r="P148" s="10">
        <v>1</v>
      </c>
      <c r="R148" s="9">
        <v>20810462</v>
      </c>
      <c r="S148" s="10">
        <v>1</v>
      </c>
    </row>
    <row r="149" spans="2:19" x14ac:dyDescent="0.25">
      <c r="B149" s="9">
        <v>830214</v>
      </c>
      <c r="C149" s="10">
        <v>1</v>
      </c>
      <c r="E149" s="9">
        <v>830214</v>
      </c>
      <c r="F149" s="10">
        <v>1</v>
      </c>
      <c r="H149" s="10"/>
      <c r="I149" s="10"/>
      <c r="K149" s="10"/>
      <c r="L149" s="10"/>
      <c r="M149" s="10"/>
      <c r="O149" s="9">
        <v>88813044</v>
      </c>
      <c r="P149" s="10">
        <v>1</v>
      </c>
      <c r="R149" s="9">
        <v>88813044</v>
      </c>
      <c r="S149" s="10">
        <v>1</v>
      </c>
    </row>
    <row r="150" spans="2:19" x14ac:dyDescent="0.25">
      <c r="B150" s="9">
        <v>830239</v>
      </c>
      <c r="C150" s="10">
        <v>1</v>
      </c>
      <c r="E150" s="9">
        <v>830239</v>
      </c>
      <c r="F150" s="10">
        <v>1</v>
      </c>
      <c r="H150" s="10"/>
      <c r="I150" s="10"/>
      <c r="K150" s="10"/>
      <c r="L150" s="10"/>
      <c r="M150" s="10"/>
      <c r="O150" s="9" t="s">
        <v>219</v>
      </c>
      <c r="P150" s="10">
        <v>145</v>
      </c>
      <c r="R150" s="9" t="s">
        <v>219</v>
      </c>
      <c r="S150" s="10">
        <v>135.80000000000001</v>
      </c>
    </row>
    <row r="151" spans="2:19" x14ac:dyDescent="0.25">
      <c r="B151" s="9">
        <v>830284</v>
      </c>
      <c r="C151" s="10">
        <v>1</v>
      </c>
      <c r="E151" s="9">
        <v>830284</v>
      </c>
      <c r="F151" s="10">
        <v>1</v>
      </c>
      <c r="H151" s="10"/>
      <c r="I151" s="10"/>
      <c r="K151" s="10"/>
      <c r="L151" s="10"/>
      <c r="M151" s="10"/>
    </row>
    <row r="152" spans="2:19" x14ac:dyDescent="0.25">
      <c r="B152" s="9">
        <v>830458</v>
      </c>
      <c r="C152" s="10">
        <v>1</v>
      </c>
      <c r="E152" s="9">
        <v>830458</v>
      </c>
      <c r="F152" s="10">
        <v>1</v>
      </c>
      <c r="H152" s="10"/>
      <c r="I152" s="10"/>
      <c r="K152" s="10"/>
      <c r="L152" s="10"/>
      <c r="M152" s="10"/>
    </row>
    <row r="153" spans="2:19" x14ac:dyDescent="0.25">
      <c r="B153" s="9">
        <v>830464</v>
      </c>
      <c r="C153" s="10">
        <v>1</v>
      </c>
      <c r="E153" s="9">
        <v>830464</v>
      </c>
      <c r="F153" s="10">
        <v>1</v>
      </c>
      <c r="H153" s="10"/>
      <c r="I153" s="10"/>
      <c r="K153" s="10"/>
      <c r="L153" s="10"/>
      <c r="M153" s="10"/>
    </row>
    <row r="154" spans="2:19" x14ac:dyDescent="0.25">
      <c r="B154" s="9">
        <v>830472</v>
      </c>
      <c r="C154" s="10">
        <v>1</v>
      </c>
      <c r="E154" s="9">
        <v>830472</v>
      </c>
      <c r="F154" s="10">
        <v>1</v>
      </c>
      <c r="H154" s="10"/>
      <c r="I154" s="10"/>
      <c r="K154" s="10"/>
      <c r="L154" s="10"/>
      <c r="M154" s="10"/>
    </row>
    <row r="155" spans="2:19" x14ac:dyDescent="0.25">
      <c r="B155" s="9">
        <v>830528</v>
      </c>
      <c r="C155" s="10">
        <v>1</v>
      </c>
      <c r="E155" s="9">
        <v>830528</v>
      </c>
      <c r="F155" s="10">
        <v>0.8</v>
      </c>
      <c r="H155" s="10"/>
      <c r="I155" s="10"/>
      <c r="K155" s="10"/>
      <c r="L155" s="10"/>
      <c r="M155" s="10"/>
    </row>
    <row r="156" spans="2:19" x14ac:dyDescent="0.25">
      <c r="B156" s="9">
        <v>830529</v>
      </c>
      <c r="C156" s="10">
        <v>1</v>
      </c>
      <c r="E156" s="9">
        <v>830529</v>
      </c>
      <c r="F156" s="10">
        <v>0.8</v>
      </c>
      <c r="H156" s="10"/>
      <c r="I156" s="10"/>
      <c r="K156" s="10"/>
      <c r="L156" s="10"/>
      <c r="M156" s="10"/>
    </row>
    <row r="157" spans="2:19" x14ac:dyDescent="0.25">
      <c r="B157" s="9">
        <v>830579</v>
      </c>
      <c r="C157" s="10">
        <v>1</v>
      </c>
      <c r="E157" s="9">
        <v>830579</v>
      </c>
      <c r="F157" s="10">
        <v>0.7</v>
      </c>
      <c r="H157" s="10"/>
      <c r="I157" s="10"/>
      <c r="K157" s="10"/>
      <c r="L157" s="10"/>
      <c r="M157" s="10"/>
    </row>
    <row r="158" spans="2:19" x14ac:dyDescent="0.25">
      <c r="B158" s="9">
        <v>840073</v>
      </c>
      <c r="C158" s="10">
        <v>1</v>
      </c>
      <c r="E158" s="9">
        <v>840073</v>
      </c>
      <c r="F158" s="10">
        <v>1</v>
      </c>
      <c r="H158" s="10"/>
      <c r="I158" s="10"/>
      <c r="K158" s="10"/>
      <c r="L158" s="10"/>
      <c r="M158" s="10"/>
    </row>
    <row r="159" spans="2:19" x14ac:dyDescent="0.25">
      <c r="B159" s="9">
        <v>840083</v>
      </c>
      <c r="C159" s="10">
        <v>1</v>
      </c>
      <c r="E159" s="9">
        <v>840083</v>
      </c>
      <c r="F159" s="10">
        <v>1</v>
      </c>
      <c r="H159" s="10"/>
      <c r="I159" s="10"/>
      <c r="K159" s="10"/>
      <c r="L159" s="10"/>
      <c r="M159" s="10"/>
    </row>
    <row r="160" spans="2:19" x14ac:dyDescent="0.25">
      <c r="B160" s="9">
        <v>840111</v>
      </c>
      <c r="C160" s="10">
        <v>1</v>
      </c>
      <c r="E160" s="9">
        <v>840111</v>
      </c>
      <c r="F160" s="10">
        <v>0.6</v>
      </c>
      <c r="H160" s="10"/>
      <c r="I160" s="10"/>
      <c r="K160" s="10"/>
      <c r="L160" s="10"/>
      <c r="M160" s="10"/>
    </row>
    <row r="161" spans="2:13" x14ac:dyDescent="0.25">
      <c r="B161" s="9">
        <v>840142</v>
      </c>
      <c r="C161" s="10">
        <v>1</v>
      </c>
      <c r="E161" s="9">
        <v>840142</v>
      </c>
      <c r="F161" s="10">
        <v>1</v>
      </c>
      <c r="H161" s="10"/>
      <c r="I161" s="10"/>
      <c r="K161" s="10"/>
      <c r="L161" s="10"/>
      <c r="M161" s="10"/>
    </row>
    <row r="162" spans="2:13" x14ac:dyDescent="0.25">
      <c r="B162" s="9">
        <v>840183</v>
      </c>
      <c r="C162" s="10">
        <v>1</v>
      </c>
      <c r="E162" s="9">
        <v>840183</v>
      </c>
      <c r="F162" s="10">
        <v>1</v>
      </c>
      <c r="H162" s="10"/>
      <c r="I162" s="10"/>
      <c r="K162" s="10"/>
      <c r="L162" s="10"/>
      <c r="M162" s="10"/>
    </row>
    <row r="163" spans="2:13" x14ac:dyDescent="0.25">
      <c r="B163" s="9">
        <v>840207</v>
      </c>
      <c r="C163" s="10">
        <v>1</v>
      </c>
      <c r="E163" s="9">
        <v>840207</v>
      </c>
      <c r="F163" s="10">
        <v>1</v>
      </c>
      <c r="H163" s="10"/>
      <c r="I163" s="10"/>
      <c r="K163" s="10"/>
      <c r="L163" s="10"/>
      <c r="M163" s="10"/>
    </row>
    <row r="164" spans="2:13" x14ac:dyDescent="0.25">
      <c r="B164" s="9">
        <v>840323</v>
      </c>
      <c r="C164" s="10">
        <v>1</v>
      </c>
      <c r="E164" s="9">
        <v>840323</v>
      </c>
      <c r="F164" s="10">
        <v>1</v>
      </c>
      <c r="H164" s="10"/>
      <c r="I164" s="10"/>
      <c r="K164" s="10"/>
      <c r="L164" s="10"/>
      <c r="M164" s="10"/>
    </row>
    <row r="165" spans="2:13" x14ac:dyDescent="0.25">
      <c r="B165" s="9">
        <v>840384</v>
      </c>
      <c r="C165" s="10">
        <v>1</v>
      </c>
      <c r="E165" s="9">
        <v>840384</v>
      </c>
      <c r="F165" s="10">
        <v>1</v>
      </c>
      <c r="H165" s="10"/>
      <c r="I165" s="10"/>
      <c r="K165" s="10"/>
      <c r="L165" s="10"/>
      <c r="M165" s="10"/>
    </row>
    <row r="166" spans="2:13" x14ac:dyDescent="0.25">
      <c r="B166" s="9">
        <v>840439</v>
      </c>
      <c r="C166" s="10">
        <v>1</v>
      </c>
      <c r="E166" s="9">
        <v>840439</v>
      </c>
      <c r="F166" s="10">
        <v>1</v>
      </c>
      <c r="H166" s="10"/>
      <c r="I166" s="10"/>
      <c r="K166" s="10"/>
      <c r="L166" s="10"/>
      <c r="M166" s="10"/>
    </row>
    <row r="167" spans="2:13" x14ac:dyDescent="0.25">
      <c r="B167" s="9">
        <v>840517</v>
      </c>
      <c r="C167" s="10">
        <v>1</v>
      </c>
      <c r="E167" s="9">
        <v>840517</v>
      </c>
      <c r="F167" s="10">
        <v>1</v>
      </c>
      <c r="H167" s="10"/>
      <c r="I167" s="10"/>
      <c r="K167" s="10"/>
      <c r="L167" s="10"/>
      <c r="M167" s="10"/>
    </row>
    <row r="168" spans="2:13" x14ac:dyDescent="0.25">
      <c r="B168" s="9">
        <v>840756</v>
      </c>
      <c r="C168" s="10">
        <v>1</v>
      </c>
      <c r="E168" s="9">
        <v>840756</v>
      </c>
      <c r="F168" s="10">
        <v>1</v>
      </c>
      <c r="H168" s="10"/>
      <c r="I168" s="10"/>
      <c r="K168" s="10"/>
      <c r="L168" s="10"/>
      <c r="M168" s="10"/>
    </row>
    <row r="169" spans="2:13" x14ac:dyDescent="0.25">
      <c r="B169" s="9">
        <v>840762</v>
      </c>
      <c r="C169" s="10">
        <v>1</v>
      </c>
      <c r="E169" s="9">
        <v>840762</v>
      </c>
      <c r="F169" s="10">
        <v>1</v>
      </c>
      <c r="H169" s="10"/>
      <c r="I169" s="10"/>
      <c r="K169" s="10"/>
      <c r="L169" s="10"/>
      <c r="M169" s="10"/>
    </row>
    <row r="170" spans="2:13" x14ac:dyDescent="0.25">
      <c r="B170" s="9">
        <v>850003</v>
      </c>
      <c r="C170" s="10">
        <v>1</v>
      </c>
      <c r="E170" s="9">
        <v>850003</v>
      </c>
      <c r="F170" s="10">
        <v>0.5</v>
      </c>
      <c r="H170" s="10"/>
      <c r="I170" s="10"/>
      <c r="K170" s="10"/>
      <c r="L170" s="10"/>
      <c r="M170" s="10"/>
    </row>
    <row r="171" spans="2:13" x14ac:dyDescent="0.25">
      <c r="B171" s="9">
        <v>860026</v>
      </c>
      <c r="C171" s="10">
        <v>1</v>
      </c>
      <c r="E171" s="9">
        <v>860026</v>
      </c>
      <c r="F171" s="10">
        <v>1</v>
      </c>
      <c r="H171" s="10"/>
      <c r="I171" s="10"/>
      <c r="K171" s="10"/>
      <c r="L171" s="10"/>
      <c r="M171" s="10"/>
    </row>
    <row r="172" spans="2:13" x14ac:dyDescent="0.25">
      <c r="B172" s="9">
        <v>860116</v>
      </c>
      <c r="C172" s="10">
        <v>1</v>
      </c>
      <c r="E172" s="9">
        <v>860116</v>
      </c>
      <c r="F172" s="10">
        <v>1</v>
      </c>
      <c r="H172" s="10"/>
      <c r="I172" s="10"/>
      <c r="K172" s="10"/>
      <c r="L172" s="10"/>
      <c r="M172" s="10"/>
    </row>
    <row r="173" spans="2:13" x14ac:dyDescent="0.25">
      <c r="B173" s="9">
        <v>860146</v>
      </c>
      <c r="C173" s="10">
        <v>1</v>
      </c>
      <c r="E173" s="9">
        <v>860146</v>
      </c>
      <c r="F173" s="10">
        <v>1</v>
      </c>
      <c r="H173" s="10"/>
      <c r="I173" s="10"/>
      <c r="K173" s="10"/>
      <c r="L173" s="10"/>
      <c r="M173" s="10"/>
    </row>
    <row r="174" spans="2:13" x14ac:dyDescent="0.25">
      <c r="B174" s="9">
        <v>860210</v>
      </c>
      <c r="C174" s="10">
        <v>1</v>
      </c>
      <c r="E174" s="9">
        <v>860210</v>
      </c>
      <c r="F174" s="10">
        <v>1</v>
      </c>
      <c r="H174" s="10"/>
      <c r="I174" s="10"/>
      <c r="K174" s="10"/>
      <c r="L174" s="10"/>
      <c r="M174" s="10"/>
    </row>
    <row r="175" spans="2:13" x14ac:dyDescent="0.25">
      <c r="B175" s="9">
        <v>860241</v>
      </c>
      <c r="C175" s="10">
        <v>1</v>
      </c>
      <c r="E175" s="9">
        <v>860241</v>
      </c>
      <c r="F175" s="10">
        <v>0.5</v>
      </c>
      <c r="H175" s="10"/>
      <c r="I175" s="10"/>
      <c r="K175" s="10"/>
      <c r="L175" s="10"/>
      <c r="M175" s="10"/>
    </row>
    <row r="176" spans="2:13" x14ac:dyDescent="0.25">
      <c r="B176" s="9">
        <v>860342</v>
      </c>
      <c r="C176" s="10">
        <v>1</v>
      </c>
      <c r="E176" s="9">
        <v>860342</v>
      </c>
      <c r="F176" s="10">
        <v>1</v>
      </c>
      <c r="H176" s="10"/>
      <c r="I176" s="10"/>
      <c r="K176" s="10"/>
      <c r="L176" s="10"/>
      <c r="M176" s="10"/>
    </row>
    <row r="177" spans="2:13" x14ac:dyDescent="0.25">
      <c r="B177" s="9">
        <v>870011</v>
      </c>
      <c r="C177" s="10">
        <v>1</v>
      </c>
      <c r="E177" s="9">
        <v>870011</v>
      </c>
      <c r="F177" s="10">
        <v>1</v>
      </c>
      <c r="H177" s="10"/>
      <c r="I177" s="10"/>
      <c r="K177" s="10"/>
      <c r="L177" s="10"/>
      <c r="M177" s="10"/>
    </row>
    <row r="178" spans="2:13" x14ac:dyDescent="0.25">
      <c r="B178" s="9">
        <v>870081</v>
      </c>
      <c r="C178" s="10">
        <v>1</v>
      </c>
      <c r="E178" s="9">
        <v>870081</v>
      </c>
      <c r="F178" s="10">
        <v>1</v>
      </c>
      <c r="H178" s="10"/>
      <c r="I178" s="10"/>
      <c r="K178" s="10"/>
      <c r="L178" s="10"/>
      <c r="M178" s="10"/>
    </row>
    <row r="179" spans="2:13" x14ac:dyDescent="0.25">
      <c r="B179" s="9">
        <v>870198</v>
      </c>
      <c r="C179" s="10">
        <v>1</v>
      </c>
      <c r="E179" s="9">
        <v>870198</v>
      </c>
      <c r="F179" s="10">
        <v>1</v>
      </c>
      <c r="H179" s="10"/>
      <c r="I179" s="10"/>
      <c r="K179" s="10"/>
      <c r="L179" s="10"/>
      <c r="M179" s="10"/>
    </row>
    <row r="180" spans="2:13" x14ac:dyDescent="0.25">
      <c r="B180" s="9">
        <v>870200</v>
      </c>
      <c r="C180" s="10">
        <v>1</v>
      </c>
      <c r="E180" s="9">
        <v>870200</v>
      </c>
      <c r="F180" s="10">
        <v>1</v>
      </c>
      <c r="H180" s="10"/>
      <c r="I180" s="10"/>
      <c r="K180" s="10"/>
      <c r="L180" s="10"/>
      <c r="M180" s="10"/>
    </row>
    <row r="181" spans="2:13" x14ac:dyDescent="0.25">
      <c r="B181" s="9">
        <v>870295</v>
      </c>
      <c r="C181" s="10">
        <v>1</v>
      </c>
      <c r="E181" s="9">
        <v>870295</v>
      </c>
      <c r="F181" s="10">
        <v>1</v>
      </c>
      <c r="H181" s="10"/>
      <c r="I181" s="10"/>
      <c r="K181" s="10"/>
      <c r="L181" s="10"/>
      <c r="M181" s="10"/>
    </row>
    <row r="182" spans="2:13" x14ac:dyDescent="0.25">
      <c r="B182" s="9">
        <v>870304</v>
      </c>
      <c r="C182" s="10">
        <v>1</v>
      </c>
      <c r="E182" s="9">
        <v>870304</v>
      </c>
      <c r="F182" s="10">
        <v>1</v>
      </c>
      <c r="H182" s="10"/>
      <c r="I182" s="10"/>
      <c r="K182" s="10"/>
      <c r="L182" s="10"/>
      <c r="M182" s="10"/>
    </row>
    <row r="183" spans="2:13" x14ac:dyDescent="0.25">
      <c r="B183" s="9">
        <v>870402</v>
      </c>
      <c r="C183" s="10">
        <v>1</v>
      </c>
      <c r="E183" s="9">
        <v>870402</v>
      </c>
      <c r="F183" s="10">
        <v>0.8</v>
      </c>
      <c r="H183" s="10"/>
      <c r="I183" s="10"/>
      <c r="K183" s="10"/>
      <c r="L183" s="10"/>
      <c r="M183" s="10"/>
    </row>
    <row r="184" spans="2:13" x14ac:dyDescent="0.25">
      <c r="B184" s="9">
        <v>870426</v>
      </c>
      <c r="C184" s="10">
        <v>1</v>
      </c>
      <c r="E184" s="9">
        <v>870426</v>
      </c>
      <c r="F184" s="10">
        <v>1</v>
      </c>
      <c r="H184" s="10"/>
      <c r="I184" s="10"/>
      <c r="K184" s="10"/>
      <c r="L184" s="10"/>
      <c r="M184" s="10"/>
    </row>
    <row r="185" spans="2:13" x14ac:dyDescent="0.25">
      <c r="B185" s="9">
        <v>880213</v>
      </c>
      <c r="C185" s="10">
        <v>1</v>
      </c>
      <c r="E185" s="9">
        <v>880213</v>
      </c>
      <c r="F185" s="10">
        <v>1</v>
      </c>
      <c r="H185" s="10"/>
      <c r="I185" s="10"/>
      <c r="K185" s="10"/>
      <c r="L185" s="10"/>
      <c r="M185" s="10"/>
    </row>
    <row r="186" spans="2:13" x14ac:dyDescent="0.25">
      <c r="B186" s="9">
        <v>880255</v>
      </c>
      <c r="C186" s="10">
        <v>1</v>
      </c>
      <c r="E186" s="9">
        <v>880255</v>
      </c>
      <c r="F186" s="10">
        <v>1</v>
      </c>
      <c r="H186" s="10"/>
      <c r="I186" s="10"/>
      <c r="K186" s="10"/>
      <c r="L186" s="10"/>
      <c r="M186" s="10"/>
    </row>
    <row r="187" spans="2:13" x14ac:dyDescent="0.25">
      <c r="B187" s="9">
        <v>880377</v>
      </c>
      <c r="C187" s="10">
        <v>1</v>
      </c>
      <c r="E187" s="9">
        <v>880377</v>
      </c>
      <c r="F187" s="10">
        <v>0.5</v>
      </c>
      <c r="H187" s="10"/>
      <c r="I187" s="10"/>
      <c r="K187" s="10"/>
      <c r="L187" s="10"/>
      <c r="M187" s="10"/>
    </row>
    <row r="188" spans="2:13" x14ac:dyDescent="0.25">
      <c r="B188" s="9">
        <v>880414</v>
      </c>
      <c r="C188" s="10">
        <v>1</v>
      </c>
      <c r="E188" s="9">
        <v>880414</v>
      </c>
      <c r="F188" s="10">
        <v>1</v>
      </c>
      <c r="H188" s="10"/>
      <c r="I188" s="10"/>
      <c r="K188" s="10"/>
      <c r="L188" s="10"/>
      <c r="M188" s="10"/>
    </row>
    <row r="189" spans="2:13" x14ac:dyDescent="0.25">
      <c r="B189" s="9">
        <v>880441</v>
      </c>
      <c r="C189" s="10">
        <v>1</v>
      </c>
      <c r="E189" s="9">
        <v>880441</v>
      </c>
      <c r="F189" s="10">
        <v>1</v>
      </c>
      <c r="H189" s="10"/>
      <c r="I189" s="10"/>
      <c r="K189" s="10"/>
      <c r="L189" s="10"/>
      <c r="M189" s="10"/>
    </row>
    <row r="190" spans="2:13" x14ac:dyDescent="0.25">
      <c r="B190" s="9">
        <v>880605</v>
      </c>
      <c r="C190" s="10">
        <v>1</v>
      </c>
      <c r="E190" s="9">
        <v>880605</v>
      </c>
      <c r="F190" s="10">
        <v>1</v>
      </c>
      <c r="H190" s="10"/>
      <c r="I190" s="10"/>
      <c r="K190" s="10"/>
      <c r="L190" s="10"/>
      <c r="M190" s="10"/>
    </row>
    <row r="191" spans="2:13" x14ac:dyDescent="0.25">
      <c r="B191" s="9">
        <v>880625</v>
      </c>
      <c r="C191" s="10">
        <v>1</v>
      </c>
      <c r="E191" s="9">
        <v>880625</v>
      </c>
      <c r="F191" s="10">
        <v>1</v>
      </c>
      <c r="H191" s="10"/>
      <c r="I191" s="10"/>
      <c r="K191" s="10"/>
      <c r="L191" s="10"/>
      <c r="M191" s="10"/>
    </row>
    <row r="192" spans="2:13" x14ac:dyDescent="0.25">
      <c r="B192" s="9">
        <v>880704</v>
      </c>
      <c r="C192" s="10">
        <v>1</v>
      </c>
      <c r="E192" s="9">
        <v>880704</v>
      </c>
      <c r="F192" s="10">
        <v>0.5</v>
      </c>
      <c r="H192" s="10"/>
      <c r="I192" s="10"/>
      <c r="K192" s="10"/>
      <c r="L192" s="10"/>
      <c r="M192" s="10"/>
    </row>
    <row r="193" spans="2:13" x14ac:dyDescent="0.25">
      <c r="B193" s="9">
        <v>890033</v>
      </c>
      <c r="C193" s="10">
        <v>1</v>
      </c>
      <c r="E193" s="9">
        <v>890033</v>
      </c>
      <c r="F193" s="10">
        <v>0.5</v>
      </c>
      <c r="H193" s="10"/>
      <c r="I193" s="10"/>
      <c r="K193" s="10"/>
      <c r="L193" s="10"/>
      <c r="M193" s="10"/>
    </row>
    <row r="194" spans="2:13" x14ac:dyDescent="0.25">
      <c r="B194" s="9">
        <v>890105</v>
      </c>
      <c r="C194" s="10">
        <v>1</v>
      </c>
      <c r="E194" s="9">
        <v>890105</v>
      </c>
      <c r="F194" s="10">
        <v>1</v>
      </c>
      <c r="H194" s="10"/>
      <c r="I194" s="10"/>
      <c r="K194" s="10"/>
      <c r="L194" s="10"/>
      <c r="M194" s="10"/>
    </row>
    <row r="195" spans="2:13" x14ac:dyDescent="0.25">
      <c r="B195" s="9">
        <v>890257</v>
      </c>
      <c r="C195" s="10">
        <v>1</v>
      </c>
      <c r="E195" s="9">
        <v>890257</v>
      </c>
      <c r="F195" s="10">
        <v>1</v>
      </c>
      <c r="H195" s="10"/>
      <c r="I195" s="10"/>
      <c r="K195" s="10"/>
      <c r="L195" s="10"/>
      <c r="M195" s="10"/>
    </row>
    <row r="196" spans="2:13" x14ac:dyDescent="0.25">
      <c r="B196" s="9">
        <v>890406</v>
      </c>
      <c r="C196" s="10">
        <v>1</v>
      </c>
      <c r="E196" s="9">
        <v>890406</v>
      </c>
      <c r="F196" s="10">
        <v>1</v>
      </c>
      <c r="H196" s="10"/>
      <c r="I196" s="10"/>
      <c r="K196" s="10"/>
      <c r="L196" s="10"/>
      <c r="M196" s="10"/>
    </row>
    <row r="197" spans="2:13" x14ac:dyDescent="0.25">
      <c r="B197" s="9">
        <v>890569</v>
      </c>
      <c r="C197" s="10">
        <v>1</v>
      </c>
      <c r="E197" s="9">
        <v>890569</v>
      </c>
      <c r="F197" s="10">
        <v>1</v>
      </c>
      <c r="H197" s="10"/>
      <c r="I197" s="10"/>
      <c r="K197" s="10"/>
      <c r="L197" s="10"/>
      <c r="M197" s="10"/>
    </row>
    <row r="198" spans="2:13" x14ac:dyDescent="0.25">
      <c r="B198" s="9">
        <v>890570</v>
      </c>
      <c r="C198" s="10">
        <v>1</v>
      </c>
      <c r="E198" s="9">
        <v>890570</v>
      </c>
      <c r="F198" s="10">
        <v>1</v>
      </c>
      <c r="H198" s="10"/>
      <c r="I198" s="10"/>
      <c r="K198" s="10"/>
      <c r="L198" s="10"/>
      <c r="M198" s="10"/>
    </row>
    <row r="199" spans="2:13" x14ac:dyDescent="0.25">
      <c r="B199" s="9">
        <v>10810710</v>
      </c>
      <c r="C199" s="10">
        <v>1</v>
      </c>
      <c r="E199" s="9">
        <v>10810710</v>
      </c>
      <c r="F199" s="10">
        <v>1</v>
      </c>
      <c r="H199" s="10"/>
      <c r="I199" s="10"/>
      <c r="K199" s="10"/>
      <c r="L199" s="10"/>
      <c r="M199" s="10"/>
    </row>
    <row r="200" spans="2:13" x14ac:dyDescent="0.25">
      <c r="B200" s="9">
        <v>11811100</v>
      </c>
      <c r="C200" s="10">
        <v>1</v>
      </c>
      <c r="E200" s="9">
        <v>11811100</v>
      </c>
      <c r="F200" s="10">
        <v>1</v>
      </c>
      <c r="H200" s="10"/>
      <c r="I200" s="10"/>
      <c r="K200" s="10"/>
      <c r="L200" s="10"/>
      <c r="M200" s="10"/>
    </row>
    <row r="201" spans="2:13" x14ac:dyDescent="0.25">
      <c r="B201" s="9">
        <v>20810462</v>
      </c>
      <c r="C201" s="10">
        <v>1</v>
      </c>
      <c r="E201" s="9">
        <v>20810462</v>
      </c>
      <c r="F201" s="10">
        <v>1</v>
      </c>
      <c r="H201" s="10"/>
      <c r="I201" s="10"/>
      <c r="K201" s="10"/>
      <c r="L201" s="10"/>
      <c r="M201" s="10"/>
    </row>
    <row r="202" spans="2:13" x14ac:dyDescent="0.25">
      <c r="B202" s="9">
        <v>88813044</v>
      </c>
      <c r="C202" s="10">
        <v>1</v>
      </c>
      <c r="E202" s="9">
        <v>88813044</v>
      </c>
      <c r="F202" s="10">
        <v>1</v>
      </c>
      <c r="H202" s="10"/>
      <c r="I202" s="10"/>
      <c r="K202" s="10"/>
      <c r="L202" s="10"/>
      <c r="M202" s="10"/>
    </row>
    <row r="203" spans="2:13" x14ac:dyDescent="0.25">
      <c r="B203" s="9" t="s">
        <v>219</v>
      </c>
      <c r="C203" s="10">
        <v>198</v>
      </c>
      <c r="E203" s="9" t="s">
        <v>219</v>
      </c>
      <c r="F203" s="10">
        <v>185.1</v>
      </c>
      <c r="H203" s="10"/>
      <c r="I203" s="10"/>
      <c r="K203" s="10"/>
      <c r="L203" s="10"/>
      <c r="M203" s="10"/>
    </row>
  </sheetData>
  <sheetProtection selectLockedCells="1" pivotTables="0"/>
  <mergeCells count="14">
    <mergeCell ref="AH4:AI4"/>
    <mergeCell ref="AH11:AI11"/>
    <mergeCell ref="AH26:AI26"/>
    <mergeCell ref="AH13:AI13"/>
    <mergeCell ref="AH6:AI6"/>
    <mergeCell ref="AH7:AI7"/>
    <mergeCell ref="AH25:AI25"/>
    <mergeCell ref="AH32:AI32"/>
    <mergeCell ref="AH12:AI12"/>
    <mergeCell ref="AH5:AI5"/>
    <mergeCell ref="AH17:AI17"/>
    <mergeCell ref="AH18:AI18"/>
    <mergeCell ref="AH27:AI27"/>
    <mergeCell ref="AH31:AI31"/>
  </mergeCells>
  <pageMargins left="0.7" right="0.7" top="0.75" bottom="0.75" header="0.3" footer="0.3"/>
  <tableParts count="1"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Tableau de bord</vt:lpstr>
      <vt:lpstr>Liste des données</vt:lpstr>
      <vt:lpstr>Notice</vt:lpstr>
      <vt:lpstr>Qui sommes-nous</vt:lpstr>
      <vt:lpstr>TCD</vt:lpstr>
      <vt:lpstr>L_mois</vt:lpstr>
      <vt:lpstr>'Tableau de bord'!Zone_d_impression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</dc:creator>
  <cp:lastModifiedBy>Laurent</cp:lastModifiedBy>
  <cp:lastPrinted>2020-04-06T10:48:26Z</cp:lastPrinted>
  <dcterms:created xsi:type="dcterms:W3CDTF">2015-06-05T18:17:20Z</dcterms:created>
  <dcterms:modified xsi:type="dcterms:W3CDTF">2020-04-29T14:02:56Z</dcterms:modified>
</cp:coreProperties>
</file>